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60" windowWidth="14175" windowHeight="6855"/>
  </bookViews>
  <sheets>
    <sheet name="Бюджет_5" sheetId="2" r:id="rId1"/>
  </sheets>
  <definedNames>
    <definedName name="_xlnm._FilterDatabase" localSheetId="0" hidden="1">Бюджет_5!$A$6:$V$420</definedName>
    <definedName name="_xlnm.Print_Titles" localSheetId="0">Бюджет_5!$7:$7</definedName>
    <definedName name="_xlnm.Print_Area" localSheetId="0">Бюджет_5!$A$1:$V$420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6" i="2"/>
  <c r="U76"/>
  <c r="T76"/>
  <c r="V130"/>
  <c r="U130"/>
  <c r="T130"/>
  <c r="V202" l="1"/>
  <c r="U202"/>
  <c r="T202"/>
  <c r="T293"/>
  <c r="U88" l="1"/>
  <c r="V88"/>
  <c r="T88"/>
  <c r="T112" l="1"/>
  <c r="U112"/>
  <c r="V112"/>
  <c r="V224" l="1"/>
  <c r="U224"/>
  <c r="T224"/>
  <c r="U47" l="1"/>
  <c r="V47"/>
  <c r="T47"/>
  <c r="U31" l="1"/>
  <c r="V31"/>
  <c r="T31"/>
  <c r="U378"/>
  <c r="V378"/>
  <c r="T378"/>
  <c r="U127" l="1"/>
  <c r="V127"/>
  <c r="U302"/>
  <c r="T302"/>
  <c r="U280" l="1"/>
  <c r="V280"/>
  <c r="T280"/>
  <c r="U154" l="1"/>
  <c r="U148" s="1"/>
  <c r="V154"/>
  <c r="V148" s="1"/>
  <c r="T154"/>
  <c r="T148" s="1"/>
  <c r="U41" l="1"/>
  <c r="V41"/>
  <c r="T41"/>
  <c r="U13" l="1"/>
  <c r="U12" s="1"/>
  <c r="U11" s="1"/>
  <c r="U10" s="1"/>
  <c r="U9" s="1"/>
  <c r="V13"/>
  <c r="V12" s="1"/>
  <c r="V11" s="1"/>
  <c r="V10" s="1"/>
  <c r="V9" s="1"/>
  <c r="T13"/>
  <c r="T12" s="1"/>
  <c r="T11" s="1"/>
  <c r="T10" s="1"/>
  <c r="T9" s="1"/>
  <c r="U322"/>
  <c r="U321" s="1"/>
  <c r="U320" s="1"/>
  <c r="U319" s="1"/>
  <c r="V322"/>
  <c r="V321" s="1"/>
  <c r="V320" s="1"/>
  <c r="V319" s="1"/>
  <c r="T322"/>
  <c r="T321" s="1"/>
  <c r="T320" s="1"/>
  <c r="T319" s="1"/>
  <c r="U286"/>
  <c r="U285" s="1"/>
  <c r="V286"/>
  <c r="V285" s="1"/>
  <c r="T286"/>
  <c r="T285" s="1"/>
  <c r="U343"/>
  <c r="U342" s="1"/>
  <c r="U341" s="1"/>
  <c r="V343"/>
  <c r="V342" s="1"/>
  <c r="V341" s="1"/>
  <c r="T343"/>
  <c r="T342" s="1"/>
  <c r="T341" s="1"/>
  <c r="T392" l="1"/>
  <c r="T391" s="1"/>
  <c r="T390" s="1"/>
  <c r="U392"/>
  <c r="U391" s="1"/>
  <c r="U390" s="1"/>
  <c r="V392"/>
  <c r="V391" s="1"/>
  <c r="V390" s="1"/>
  <c r="U230" l="1"/>
  <c r="U229" s="1"/>
  <c r="V230"/>
  <c r="V229" s="1"/>
  <c r="T230"/>
  <c r="T229" s="1"/>
  <c r="U331" l="1"/>
  <c r="U330" s="1"/>
  <c r="U329" s="1"/>
  <c r="V331"/>
  <c r="V330" s="1"/>
  <c r="V329" s="1"/>
  <c r="T331"/>
  <c r="T330" s="1"/>
  <c r="T329" s="1"/>
  <c r="U417"/>
  <c r="U416" s="1"/>
  <c r="U415" s="1"/>
  <c r="U414" s="1"/>
  <c r="U413" s="1"/>
  <c r="U412" s="1"/>
  <c r="V417"/>
  <c r="V416" s="1"/>
  <c r="V415" s="1"/>
  <c r="V414" s="1"/>
  <c r="V413" s="1"/>
  <c r="V412" s="1"/>
  <c r="T417"/>
  <c r="T416" s="1"/>
  <c r="T415" s="1"/>
  <c r="T414" s="1"/>
  <c r="T413" s="1"/>
  <c r="T412" s="1"/>
  <c r="U26" l="1"/>
  <c r="V26"/>
  <c r="T26"/>
  <c r="U129"/>
  <c r="V129"/>
  <c r="T129"/>
  <c r="U189"/>
  <c r="V189"/>
  <c r="T189"/>
  <c r="U124"/>
  <c r="V124"/>
  <c r="T124"/>
  <c r="U126"/>
  <c r="V126"/>
  <c r="T127"/>
  <c r="T126" s="1"/>
  <c r="U336"/>
  <c r="U335" s="1"/>
  <c r="V336"/>
  <c r="V335" s="1"/>
  <c r="T336"/>
  <c r="T335" s="1"/>
  <c r="U207" l="1"/>
  <c r="U206" s="1"/>
  <c r="U205" s="1"/>
  <c r="U204" s="1"/>
  <c r="V207"/>
  <c r="V206" s="1"/>
  <c r="V205" s="1"/>
  <c r="V204" s="1"/>
  <c r="T207"/>
  <c r="T206" s="1"/>
  <c r="T205" s="1"/>
  <c r="T204" s="1"/>
  <c r="U179"/>
  <c r="U178" s="1"/>
  <c r="U177" s="1"/>
  <c r="V179"/>
  <c r="V178" s="1"/>
  <c r="V177" s="1"/>
  <c r="T179"/>
  <c r="T178" s="1"/>
  <c r="T177" s="1"/>
  <c r="U138" l="1"/>
  <c r="V138"/>
  <c r="T138"/>
  <c r="U119" l="1"/>
  <c r="V119"/>
  <c r="T119"/>
  <c r="U110"/>
  <c r="V110"/>
  <c r="T110"/>
  <c r="U86"/>
  <c r="V86"/>
  <c r="T86"/>
  <c r="U68"/>
  <c r="V68"/>
  <c r="T68"/>
  <c r="V30"/>
  <c r="V29" s="1"/>
  <c r="U30"/>
  <c r="U29" s="1"/>
  <c r="T30"/>
  <c r="T29" s="1"/>
  <c r="U283"/>
  <c r="U282" s="1"/>
  <c r="V283"/>
  <c r="V282" s="1"/>
  <c r="T283"/>
  <c r="T282" s="1"/>
  <c r="T317"/>
  <c r="U300"/>
  <c r="U299" s="1"/>
  <c r="U298" s="1"/>
  <c r="V300"/>
  <c r="V299" s="1"/>
  <c r="V298" s="1"/>
  <c r="T300"/>
  <c r="T299" s="1"/>
  <c r="T298" s="1"/>
  <c r="U349"/>
  <c r="U348" s="1"/>
  <c r="U347" s="1"/>
  <c r="U346" s="1"/>
  <c r="U345" s="1"/>
  <c r="V349"/>
  <c r="V348" s="1"/>
  <c r="V347" s="1"/>
  <c r="V346" s="1"/>
  <c r="V345" s="1"/>
  <c r="T349"/>
  <c r="T348" s="1"/>
  <c r="T347" s="1"/>
  <c r="T346" s="1"/>
  <c r="T345" s="1"/>
  <c r="U201"/>
  <c r="V201"/>
  <c r="T201"/>
  <c r="U78"/>
  <c r="V78"/>
  <c r="T78"/>
  <c r="U57"/>
  <c r="V57"/>
  <c r="T57"/>
  <c r="U19" l="1"/>
  <c r="V19"/>
  <c r="U34"/>
  <c r="V34"/>
  <c r="T34"/>
  <c r="T81" l="1"/>
  <c r="U81"/>
  <c r="V81"/>
  <c r="T19"/>
  <c r="U52"/>
  <c r="V52"/>
  <c r="V409" l="1"/>
  <c r="V408" s="1"/>
  <c r="V407" s="1"/>
  <c r="V406" s="1"/>
  <c r="V405" s="1"/>
  <c r="V403"/>
  <c r="V402" s="1"/>
  <c r="V401" s="1"/>
  <c r="V400" s="1"/>
  <c r="V399" s="1"/>
  <c r="V397"/>
  <c r="V396" s="1"/>
  <c r="V395" s="1"/>
  <c r="V394" s="1"/>
  <c r="V388"/>
  <c r="V385"/>
  <c r="V384" s="1"/>
  <c r="V383" s="1"/>
  <c r="V382" s="1"/>
  <c r="V377"/>
  <c r="V376" s="1"/>
  <c r="V375" s="1"/>
  <c r="V373"/>
  <c r="V371"/>
  <c r="V369"/>
  <c r="V362"/>
  <c r="V361" s="1"/>
  <c r="V360" s="1"/>
  <c r="V359" s="1"/>
  <c r="V357"/>
  <c r="V355"/>
  <c r="V339"/>
  <c r="V338" s="1"/>
  <c r="V326"/>
  <c r="V325" s="1"/>
  <c r="V324" s="1"/>
  <c r="V317"/>
  <c r="V316" s="1"/>
  <c r="V315" s="1"/>
  <c r="V314" s="1"/>
  <c r="V312"/>
  <c r="V308"/>
  <c r="V307" s="1"/>
  <c r="V305"/>
  <c r="V304" s="1"/>
  <c r="V296"/>
  <c r="V295" s="1"/>
  <c r="V292"/>
  <c r="V291" s="1"/>
  <c r="V289"/>
  <c r="V288" s="1"/>
  <c r="V277"/>
  <c r="V276" s="1"/>
  <c r="V275" s="1"/>
  <c r="V272"/>
  <c r="V271" s="1"/>
  <c r="V270" s="1"/>
  <c r="V269" s="1"/>
  <c r="V266"/>
  <c r="V265" s="1"/>
  <c r="V264" s="1"/>
  <c r="V263" s="1"/>
  <c r="V261"/>
  <c r="V260" s="1"/>
  <c r="V259" s="1"/>
  <c r="V258" s="1"/>
  <c r="V256"/>
  <c r="V255" s="1"/>
  <c r="V251"/>
  <c r="V250" s="1"/>
  <c r="V249" s="1"/>
  <c r="V246"/>
  <c r="V245" s="1"/>
  <c r="V241"/>
  <c r="V240" s="1"/>
  <c r="V237"/>
  <c r="V236" s="1"/>
  <c r="V235" s="1"/>
  <c r="V227"/>
  <c r="V226" s="1"/>
  <c r="V225" s="1"/>
  <c r="V223"/>
  <c r="V222" s="1"/>
  <c r="V221" s="1"/>
  <c r="V218"/>
  <c r="V217" s="1"/>
  <c r="V216" s="1"/>
  <c r="V215" s="1"/>
  <c r="V214" s="1"/>
  <c r="V212"/>
  <c r="V211" s="1"/>
  <c r="V210" s="1"/>
  <c r="V209" s="1"/>
  <c r="V203" s="1"/>
  <c r="V199"/>
  <c r="V198" s="1"/>
  <c r="V197" s="1"/>
  <c r="V193"/>
  <c r="V192" s="1"/>
  <c r="V191" s="1"/>
  <c r="V185"/>
  <c r="V184" s="1"/>
  <c r="V183" s="1"/>
  <c r="V182" s="1"/>
  <c r="V181" s="1"/>
  <c r="V174"/>
  <c r="V173" s="1"/>
  <c r="V172" s="1"/>
  <c r="V171" s="1"/>
  <c r="V166"/>
  <c r="V165" s="1"/>
  <c r="V164" s="1"/>
  <c r="V163" s="1"/>
  <c r="V159"/>
  <c r="V158" s="1"/>
  <c r="V157" s="1"/>
  <c r="V156" s="1"/>
  <c r="V147" s="1"/>
  <c r="V144"/>
  <c r="V141"/>
  <c r="V135"/>
  <c r="V134" s="1"/>
  <c r="V122"/>
  <c r="V121" s="1"/>
  <c r="V116"/>
  <c r="V115" s="1"/>
  <c r="V109" s="1"/>
  <c r="V104"/>
  <c r="V103" s="1"/>
  <c r="V102" s="1"/>
  <c r="V99"/>
  <c r="V98" s="1"/>
  <c r="V93"/>
  <c r="V92" s="1"/>
  <c r="V91" s="1"/>
  <c r="V83"/>
  <c r="V75"/>
  <c r="V65"/>
  <c r="V62"/>
  <c r="V60"/>
  <c r="V45"/>
  <c r="V44" s="1"/>
  <c r="V39"/>
  <c r="V24"/>
  <c r="U409"/>
  <c r="U408" s="1"/>
  <c r="U407" s="1"/>
  <c r="U406" s="1"/>
  <c r="U405" s="1"/>
  <c r="U403"/>
  <c r="U402" s="1"/>
  <c r="U401" s="1"/>
  <c r="U400" s="1"/>
  <c r="U399" s="1"/>
  <c r="U397"/>
  <c r="U396" s="1"/>
  <c r="U395" s="1"/>
  <c r="U394" s="1"/>
  <c r="U388"/>
  <c r="U385"/>
  <c r="U384" s="1"/>
  <c r="U383" s="1"/>
  <c r="U382" s="1"/>
  <c r="U377"/>
  <c r="U376" s="1"/>
  <c r="U375" s="1"/>
  <c r="U373"/>
  <c r="U371"/>
  <c r="U369"/>
  <c r="U362"/>
  <c r="U361" s="1"/>
  <c r="U360" s="1"/>
  <c r="U359" s="1"/>
  <c r="U357"/>
  <c r="U355"/>
  <c r="U339"/>
  <c r="U338" s="1"/>
  <c r="U326"/>
  <c r="U325" s="1"/>
  <c r="U324" s="1"/>
  <c r="U317"/>
  <c r="U316" s="1"/>
  <c r="U315" s="1"/>
  <c r="U314" s="1"/>
  <c r="U312"/>
  <c r="U308"/>
  <c r="U307" s="1"/>
  <c r="U305"/>
  <c r="U304" s="1"/>
  <c r="U296"/>
  <c r="U295" s="1"/>
  <c r="U292"/>
  <c r="U291" s="1"/>
  <c r="U289"/>
  <c r="U288" s="1"/>
  <c r="U277"/>
  <c r="U276" s="1"/>
  <c r="U275" s="1"/>
  <c r="U272"/>
  <c r="U271" s="1"/>
  <c r="U270" s="1"/>
  <c r="U269" s="1"/>
  <c r="U266"/>
  <c r="U265" s="1"/>
  <c r="U264" s="1"/>
  <c r="U263" s="1"/>
  <c r="U261"/>
  <c r="U260" s="1"/>
  <c r="U259" s="1"/>
  <c r="U258" s="1"/>
  <c r="U256"/>
  <c r="U255" s="1"/>
  <c r="U251"/>
  <c r="U250" s="1"/>
  <c r="U249" s="1"/>
  <c r="U246"/>
  <c r="U245" s="1"/>
  <c r="U241"/>
  <c r="U240" s="1"/>
  <c r="U237"/>
  <c r="U236" s="1"/>
  <c r="U235" s="1"/>
  <c r="U227"/>
  <c r="U226" s="1"/>
  <c r="U225" s="1"/>
  <c r="U223"/>
  <c r="U222" s="1"/>
  <c r="U221" s="1"/>
  <c r="U218"/>
  <c r="U217" s="1"/>
  <c r="U216" s="1"/>
  <c r="U215" s="1"/>
  <c r="U214" s="1"/>
  <c r="U212"/>
  <c r="U211" s="1"/>
  <c r="U210" s="1"/>
  <c r="U209" s="1"/>
  <c r="U203" s="1"/>
  <c r="U199"/>
  <c r="U198" s="1"/>
  <c r="U197" s="1"/>
  <c r="U193"/>
  <c r="U192" s="1"/>
  <c r="U191" s="1"/>
  <c r="U185"/>
  <c r="U184" s="1"/>
  <c r="U183" s="1"/>
  <c r="U182" s="1"/>
  <c r="U181" s="1"/>
  <c r="U174"/>
  <c r="U173" s="1"/>
  <c r="U172" s="1"/>
  <c r="U171" s="1"/>
  <c r="U166"/>
  <c r="U165" s="1"/>
  <c r="U164" s="1"/>
  <c r="U163" s="1"/>
  <c r="U159"/>
  <c r="U158" s="1"/>
  <c r="U157" s="1"/>
  <c r="U156" s="1"/>
  <c r="U147" s="1"/>
  <c r="U144"/>
  <c r="U141"/>
  <c r="U135"/>
  <c r="U134" s="1"/>
  <c r="U122"/>
  <c r="U121" s="1"/>
  <c r="U116"/>
  <c r="U115" s="1"/>
  <c r="U109" s="1"/>
  <c r="U104"/>
  <c r="U103" s="1"/>
  <c r="U102" s="1"/>
  <c r="U99"/>
  <c r="U98" s="1"/>
  <c r="U93"/>
  <c r="U92" s="1"/>
  <c r="U91" s="1"/>
  <c r="U83"/>
  <c r="U75"/>
  <c r="U70"/>
  <c r="U65"/>
  <c r="U62"/>
  <c r="U60"/>
  <c r="U45"/>
  <c r="U44" s="1"/>
  <c r="U39"/>
  <c r="U24"/>
  <c r="V274" l="1"/>
  <c r="U274"/>
  <c r="V334"/>
  <c r="V333" s="1"/>
  <c r="U334"/>
  <c r="U333" s="1"/>
  <c r="U311"/>
  <c r="U310"/>
  <c r="V311"/>
  <c r="V310"/>
  <c r="V90"/>
  <c r="U90"/>
  <c r="U188"/>
  <c r="U187" s="1"/>
  <c r="V188"/>
  <c r="V187" s="1"/>
  <c r="V354"/>
  <c r="V353" s="1"/>
  <c r="V352" s="1"/>
  <c r="V351" s="1"/>
  <c r="U51"/>
  <c r="U234"/>
  <c r="U233" s="1"/>
  <c r="U232" s="1"/>
  <c r="V234"/>
  <c r="V233" s="1"/>
  <c r="V232" s="1"/>
  <c r="U248"/>
  <c r="V196"/>
  <c r="V195" s="1"/>
  <c r="U196"/>
  <c r="U195" s="1"/>
  <c r="U303"/>
  <c r="U294" s="1"/>
  <c r="V303"/>
  <c r="V294" s="1"/>
  <c r="U220"/>
  <c r="U387"/>
  <c r="U381" s="1"/>
  <c r="V70"/>
  <c r="V387"/>
  <c r="V381" s="1"/>
  <c r="V368"/>
  <c r="V367" s="1"/>
  <c r="V366" s="1"/>
  <c r="V365" s="1"/>
  <c r="U368"/>
  <c r="U367" s="1"/>
  <c r="U366" s="1"/>
  <c r="U365" s="1"/>
  <c r="U18"/>
  <c r="U17" s="1"/>
  <c r="U16" s="1"/>
  <c r="U354"/>
  <c r="U353" s="1"/>
  <c r="U352" s="1"/>
  <c r="U351" s="1"/>
  <c r="V162"/>
  <c r="V248"/>
  <c r="U162"/>
  <c r="V137"/>
  <c r="V133" s="1"/>
  <c r="V132" s="1"/>
  <c r="V131" s="1"/>
  <c r="V220"/>
  <c r="U137"/>
  <c r="U133" s="1"/>
  <c r="U132" s="1"/>
  <c r="U131" s="1"/>
  <c r="V18"/>
  <c r="V17" s="1"/>
  <c r="V16" s="1"/>
  <c r="T266"/>
  <c r="U49" l="1"/>
  <c r="U15" s="1"/>
  <c r="U8" s="1"/>
  <c r="U50"/>
  <c r="U244"/>
  <c r="V51"/>
  <c r="U161"/>
  <c r="V244"/>
  <c r="V161"/>
  <c r="T45"/>
  <c r="T44" s="1"/>
  <c r="V49" l="1"/>
  <c r="V15" s="1"/>
  <c r="V8" s="1"/>
  <c r="V50"/>
  <c r="V243"/>
  <c r="U243"/>
  <c r="U420" s="1"/>
  <c r="T265"/>
  <c r="T264" s="1"/>
  <c r="T263" s="1"/>
  <c r="V420" l="1"/>
  <c r="T289"/>
  <c r="T288" s="1"/>
  <c r="T409"/>
  <c r="T408" s="1"/>
  <c r="T407" s="1"/>
  <c r="T406" s="1"/>
  <c r="T405" s="1"/>
  <c r="T397"/>
  <c r="T396" s="1"/>
  <c r="T395" s="1"/>
  <c r="T394" s="1"/>
  <c r="T385"/>
  <c r="T362"/>
  <c r="T361" s="1"/>
  <c r="T360" s="1"/>
  <c r="T359" s="1"/>
  <c r="T357"/>
  <c r="T339"/>
  <c r="T338" s="1"/>
  <c r="T334" s="1"/>
  <c r="T333" s="1"/>
  <c r="T316"/>
  <c r="T315" s="1"/>
  <c r="T314" s="1"/>
  <c r="T277"/>
  <c r="T276" s="1"/>
  <c r="T261" l="1"/>
  <c r="T260" s="1"/>
  <c r="T259" s="1"/>
  <c r="T258" s="1"/>
  <c r="T251"/>
  <c r="T246"/>
  <c r="T166"/>
  <c r="T135"/>
  <c r="T134" s="1"/>
  <c r="T104"/>
  <c r="T93"/>
  <c r="T245" l="1"/>
  <c r="T39"/>
  <c r="T272" l="1"/>
  <c r="T271" s="1"/>
  <c r="T270" s="1"/>
  <c r="T269" s="1"/>
  <c r="T52" l="1"/>
  <c r="T388" l="1"/>
  <c r="T387" s="1"/>
  <c r="T377"/>
  <c r="T376" s="1"/>
  <c r="T375" s="1"/>
  <c r="T373"/>
  <c r="T371"/>
  <c r="T369"/>
  <c r="T355"/>
  <c r="T354" s="1"/>
  <c r="T312"/>
  <c r="T308"/>
  <c r="T307" s="1"/>
  <c r="T305"/>
  <c r="T304" s="1"/>
  <c r="T296"/>
  <c r="T295" s="1"/>
  <c r="T292"/>
  <c r="T291" s="1"/>
  <c r="T256"/>
  <c r="T255" s="1"/>
  <c r="T159"/>
  <c r="T158" s="1"/>
  <c r="T157" s="1"/>
  <c r="T156" s="1"/>
  <c r="T147" s="1"/>
  <c r="T60"/>
  <c r="T24"/>
  <c r="T75"/>
  <c r="T99"/>
  <c r="T98" s="1"/>
  <c r="T241"/>
  <c r="T240" s="1"/>
  <c r="T122"/>
  <c r="T121" s="1"/>
  <c r="T144"/>
  <c r="T141"/>
  <c r="T174"/>
  <c r="T212"/>
  <c r="T211" s="1"/>
  <c r="T210" s="1"/>
  <c r="T209" s="1"/>
  <c r="T203" s="1"/>
  <c r="T193"/>
  <c r="T192" s="1"/>
  <c r="T191" s="1"/>
  <c r="T199"/>
  <c r="T198" s="1"/>
  <c r="T197" s="1"/>
  <c r="T218"/>
  <c r="T217" s="1"/>
  <c r="T216" s="1"/>
  <c r="T215" s="1"/>
  <c r="T214" s="1"/>
  <c r="T227"/>
  <c r="T226" s="1"/>
  <c r="T225" s="1"/>
  <c r="T403"/>
  <c r="T402" s="1"/>
  <c r="T401" s="1"/>
  <c r="T400" s="1"/>
  <c r="T399" s="1"/>
  <c r="T384"/>
  <c r="T383" s="1"/>
  <c r="T382" s="1"/>
  <c r="T185"/>
  <c r="T184" s="1"/>
  <c r="T183" s="1"/>
  <c r="T182" s="1"/>
  <c r="T181" s="1"/>
  <c r="T223"/>
  <c r="T222" s="1"/>
  <c r="T221" s="1"/>
  <c r="T311" l="1"/>
  <c r="T188"/>
  <c r="T187" s="1"/>
  <c r="T381"/>
  <c r="T368"/>
  <c r="T367" s="1"/>
  <c r="T196"/>
  <c r="T195" s="1"/>
  <c r="T18"/>
  <c r="T17" s="1"/>
  <c r="T137"/>
  <c r="T133" s="1"/>
  <c r="T132" s="1"/>
  <c r="T131" s="1"/>
  <c r="T220"/>
  <c r="T353"/>
  <c r="T352" s="1"/>
  <c r="T351" s="1"/>
  <c r="T275"/>
  <c r="T274" s="1"/>
  <c r="T237"/>
  <c r="T236" s="1"/>
  <c r="T235" s="1"/>
  <c r="T234" s="1"/>
  <c r="T233" s="1"/>
  <c r="T232" s="1"/>
  <c r="T173"/>
  <c r="T172" s="1"/>
  <c r="T171" s="1"/>
  <c r="T165"/>
  <c r="T164" s="1"/>
  <c r="T163" s="1"/>
  <c r="T116"/>
  <c r="T115" s="1"/>
  <c r="T109" s="1"/>
  <c r="T103"/>
  <c r="T102" s="1"/>
  <c r="T92"/>
  <c r="T91" s="1"/>
  <c r="T83"/>
  <c r="T70"/>
  <c r="T65"/>
  <c r="T62"/>
  <c r="T90" l="1"/>
  <c r="T51"/>
  <c r="T50" s="1"/>
  <c r="T162"/>
  <c r="T366"/>
  <c r="T365" s="1"/>
  <c r="T326"/>
  <c r="T325" s="1"/>
  <c r="T250"/>
  <c r="T249" s="1"/>
  <c r="T248" s="1"/>
  <c r="T244" s="1"/>
  <c r="T303"/>
  <c r="T294" s="1"/>
  <c r="T324" l="1"/>
  <c r="T161"/>
  <c r="T16"/>
  <c r="T49"/>
  <c r="T15" l="1"/>
  <c r="T8" s="1"/>
  <c r="T310"/>
  <c r="T243" s="1"/>
  <c r="T420" l="1"/>
</calcChain>
</file>

<file path=xl/sharedStrings.xml><?xml version="1.0" encoding="utf-8"?>
<sst xmlns="http://schemas.openxmlformats.org/spreadsheetml/2006/main" count="955" uniqueCount="289">
  <si>
    <t>Распределение бюджетных ассигнований по разделам, подразделам, целевым статьям, группам</t>
  </si>
  <si>
    <t>тыс. рублей</t>
  </si>
  <si>
    <t>Наименование</t>
  </si>
  <si>
    <t>КВСР</t>
  </si>
  <si>
    <t>Рз</t>
  </si>
  <si>
    <t>Пр</t>
  </si>
  <si>
    <t>КЦСР</t>
  </si>
  <si>
    <t>КВР</t>
  </si>
  <si>
    <t>КОМИТЕТ АДМИНИСТРАЦИИ НОВИЧИХИНСКОГО РАЙОНА ПО ОБРАЗОВАНИЮ</t>
  </si>
  <si>
    <t>ЖИЛИЩНО-КОММУНАЛЬНОЕ ХОЗЯЙСТВО</t>
  </si>
  <si>
    <t>Коммунальное хозяйство</t>
  </si>
  <si>
    <t>1700000000</t>
  </si>
  <si>
    <t/>
  </si>
  <si>
    <t>Мероприятия направленные на реконструкцию, капитальный ремонт и строительство тепловых сетей</t>
  </si>
  <si>
    <t>1710000000</t>
  </si>
  <si>
    <t>1710060990</t>
  </si>
  <si>
    <t>Закупка товаров, работ и услуг для обеспечения государственных (муниципальных) нужд</t>
  </si>
  <si>
    <t>200</t>
  </si>
  <si>
    <t>ОБРАЗОВАНИЕ</t>
  </si>
  <si>
    <t>Дошкольное образование</t>
  </si>
  <si>
    <t>Муниципальная программа "Развитие образования в Новичихинском районе" на 2020-2024 годы</t>
  </si>
  <si>
    <t>1800000000</t>
  </si>
  <si>
    <t>Подпрограмма "Развитие дошкольного образования в Новичихинском районе" муниципальной программы "Развитие образования в Новичихинском районе" на 2020-2024 годы</t>
  </si>
  <si>
    <t>1810000000</t>
  </si>
  <si>
    <t>1810010390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</si>
  <si>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</si>
  <si>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</si>
  <si>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</si>
  <si>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</si>
  <si>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800</t>
  </si>
  <si>
    <t>Организация  расходов на питание детей и иные расходы в дошкольных учреждениях за счет иных средств</t>
  </si>
  <si>
    <t>Компенсационные выплаты на питание детей в муниципальных дошкольных учреждениях, нуждающимся в социальной поддержке  за счет средств районного бюджета</t>
  </si>
  <si>
    <t>Реализация мероприятий подпрограммы "Развитие дошкольного образования в Новичихинском районе" муниципальной программы "Развитие образования в Новичихинском районе" на 2020-2024 годы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</si>
  <si>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</si>
  <si>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1810070900</t>
  </si>
  <si>
    <t>Социальное обеспечение и иные выплаты населению</t>
  </si>
  <si>
    <t>300</t>
  </si>
  <si>
    <t>Субсидия на софинансирование части расходов местных бюджетов по оплате труда работников муниципальных учреждений</t>
  </si>
  <si>
    <t>18100S0430</t>
  </si>
  <si>
    <t>Расчеты за уголь(отопление) за счет субсидии из краевого бюджета</t>
  </si>
  <si>
    <t>18100S1190</t>
  </si>
  <si>
    <t>Расходы за счет субсидии на реализацию мероприятий в сфере обеспечения доступности приоритетных объектов и услуг в приоритетных сферах жизнидеятельности инвалидов и других маломобильных групп населения в рамках государственной программы Алтайского края "Доступная среда в Алтайском крае"</t>
  </si>
  <si>
    <t>1810100000</t>
  </si>
  <si>
    <t>18101L0272</t>
  </si>
  <si>
    <t>Подпрограмма "Создание новых мест в общеобразовательных организациях в соответсвии с прогнозируемой потребностью и современными условиями обучения в Новичихинском районе"</t>
  </si>
  <si>
    <t>1850060990</t>
  </si>
  <si>
    <t>Общее образование</t>
  </si>
  <si>
    <t>Подпрограмма "Развитие общего образования в Новичихинском районе"муниципальной программы "Развитие образования в Новичихинском районе" на 2020-2024 годы</t>
  </si>
  <si>
    <t>1820000000</t>
  </si>
  <si>
    <t>Обеспечение деятельности школьных учреждений подпрограммы "Развитие общего образования в Новичихинском районе"муниципальной программы "Развитие образования в Новичихинском районе" на 2020-2024 годы</t>
  </si>
  <si>
    <t>1820010400</t>
  </si>
  <si>
    <t>600</t>
  </si>
  <si>
    <t>Организация расходов на питание обучающимся и иные расходы в муниципальных общеобразовательных учреждениях за счет иных средств</t>
  </si>
  <si>
    <t>Компенсационные выплаты  на питание обучающимся в муниципальных общеобразовательных учреждениях, нуждающимся в социальной поддержке за счет средств районного бюджета</t>
  </si>
  <si>
    <t>1820060930</t>
  </si>
  <si>
    <t>Прочая закупка товаров, работ и услуг</t>
  </si>
  <si>
    <t>Расходы на реализацию мероприятий подпрограммы "Развитие общего образования в Новичихинском районе" муниципальной программы "Развитие образования в Новичихинском районе"на 2020-2024 годы</t>
  </si>
  <si>
    <t>1820060990</t>
  </si>
  <si>
    <t>Расходы на реализацию мероприятий подпрограммы "Развитие дополнительного образования детей и сферы отдыха и оздоровления детей в Новичихинском районе" муниципальной программы "Развтие образования в Новичихинском районе" на 2020-2024 годы</t>
  </si>
  <si>
    <t>Обеспечение государственных гарантий реализации прав на получение общедоступного и бесплатного дошкольного, начального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</si>
  <si>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1820070910</t>
  </si>
  <si>
    <t xml:space="preserve">Предоставление субсидий бюджетным, автономным учреждениям и иным некоммерческим организациям, автономным 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</si>
  <si>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</si>
  <si>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Софинансирование расходов на реализацию мероприятий по капитальному ремонту</t>
  </si>
  <si>
    <t>18200S0990</t>
  </si>
  <si>
    <t>18200S1190</t>
  </si>
  <si>
    <t>Предоставление субсидий бюджетным, автономным учреждениям и иным некоммерческим  организациям</t>
  </si>
  <si>
    <t>Дополнительное образование детей</t>
  </si>
  <si>
    <t>Подпрограмма "Развитие дополнительного образования детей и сферы отдыха и оздоровления детей в Новичихинском районев Новичихинском районе" муниципальной программы "Развития образования в Новичихинском районе" на 2020-2024 годы</t>
  </si>
  <si>
    <t>Организация расходов на питание отдельных категорий обучающихся в муниципальных общеобразовательных учреждениях</t>
  </si>
  <si>
    <t>58500S3212</t>
  </si>
  <si>
    <t>Другие вопросы в области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</si>
  <si>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</si>
  <si>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0100000000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</si>
  <si>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</si>
  <si>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</si>
  <si>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</si>
  <si>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</si>
  <si>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Руководство и управление в сфере установленных функций</t>
  </si>
  <si>
    <t>0140000000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</si>
  <si>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</si>
  <si>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</si>
  <si>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</si>
  <si>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</si>
  <si>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</si>
  <si>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</si>
  <si>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</si>
  <si>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</si>
  <si>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Подпрограмма "Развитие общего образования в Новичихинском районе" муниципальной программы "Развитие образования в Новичихинском районе" на 2020-2024 годы</t>
  </si>
  <si>
    <t>1830060990</t>
  </si>
  <si>
    <t>Подпрограмма "Профессиональная подготовка, переподготовка, повышение квалификации и развитие кадрового потенциала"муниципальной программы "Развитие образования в Новичихинском районе" на 2020-2024 годы</t>
  </si>
  <si>
    <t>Расходы на реализацию мероприятий подпрограммы "Профессиональная подготовка, переподготовка, повышение квалификации и развитие кадрового потенциала"муниципальной программы "Развитие образования в Новичихинском районе" на 2020-2024 годы</t>
  </si>
  <si>
    <t>Иные расходы в области жилищно-коммунального хозяйства</t>
  </si>
  <si>
    <t>9290000000</t>
  </si>
  <si>
    <t>92900S1190</t>
  </si>
  <si>
    <t>СОЦИАЛЬНАЯ ПОЛИТИКА</t>
  </si>
  <si>
    <t>Охрана семьи и детства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</si>
  <si>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</si>
  <si>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</si>
  <si>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</si>
  <si>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</si>
  <si>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 осуществляющих образовательную деятельность</t>
  </si>
  <si>
    <t>9010070700</t>
  </si>
  <si>
    <t>Иные вопросы в сфере социальной политики</t>
  </si>
  <si>
    <t>9040000000</t>
  </si>
  <si>
    <t>Содержание ребенка в  приемной семье</t>
  </si>
  <si>
    <t>Вознаграждение приемному родителю</t>
  </si>
  <si>
    <t>Содержание ребенка в семье опекуна</t>
  </si>
  <si>
    <t>ФИЗИЧЕСКАЯ КУЛЬТУРА И СПОРТ</t>
  </si>
  <si>
    <t xml:space="preserve">Муниципальная программа"Развитие образования в Новичихинском районе" на 2020-2024 годы </t>
  </si>
  <si>
    <t>Подпрограмма "Развитие дополнительного образования детей и сферы отдыха и оздоровления детей в Новичихинском районе" муниципальной программы "Развития образования в Новичихинском районе" на 2020-2024 годы</t>
  </si>
  <si>
    <t>Обеспечение деятельности организаций (учреждений) дополнительного образования подпрограммы "Развитие дополнительного образования детей и сферы отдыха и оздоровления детей в Новичихинском районе " муниципальной программы "Развитие образования в Новичихинском районе" на 2020-2024 годы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</si>
  <si>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</si>
  <si>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Комитет по финансам, налоговой и кредитной политике Администрации Новичихинского района Алтайского края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</si>
  <si>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</si>
  <si>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</si>
  <si>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</si>
  <si>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</si>
  <si>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9800000000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</si>
  <si>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</si>
  <si>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</si>
  <si>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</si>
  <si>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</si>
  <si>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Межбюджетные трансферты</t>
  </si>
  <si>
    <t>500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</si>
  <si>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</si>
  <si>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</si>
  <si>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</si>
  <si>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0140051180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</si>
  <si>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</si>
  <si>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</si>
  <si>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</si>
  <si>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Благоустройство</t>
  </si>
  <si>
    <t>КУЛЬТУРА, КИНЕМАТОГРАФИЯ</t>
  </si>
  <si>
    <t>Другие вопросы в области культуры, кинематографии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</si>
  <si>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</si>
  <si>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</si>
  <si>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 "Создание условий для устойчивого исполнения бюджетов сельских поселений в Новичихинском районе Алтайского края" на 2021-2024 годы</t>
  </si>
  <si>
    <t>2300000000</t>
  </si>
  <si>
    <t xml:space="preserve">Выравнивание бюджетной обеспеченности поселений  </t>
  </si>
  <si>
    <t>2300060220</t>
  </si>
  <si>
    <t>КОМИТЕТ ПО ЭКОНОМИКЕ И УПРАВЛЕНИЮ МУНИЦИПАЛЬНЫМ ИМУЩЕСТВОМ АДМИНИСТРАЦИИ НОВИЧИХИНСКОГО РАЙОНА</t>
  </si>
  <si>
    <t>Иные вопросы в области национальной экономики</t>
  </si>
  <si>
    <t>9100000000</t>
  </si>
  <si>
    <t>Мероприятия по стимулированию инвестиционной активности</t>
  </si>
  <si>
    <t>9110000000</t>
  </si>
  <si>
    <t>Оценка недвижимости, признание прав и регулирование отношений по государственной собственности</t>
  </si>
  <si>
    <t>9110017380</t>
  </si>
  <si>
    <t>АДМИНИСТРАЦИЯ НОВИЧИХИНСКОГО РАЙОНА АЛТАЙСКОГО КРАЯ</t>
  </si>
  <si>
    <t>Функционирование  высшего должностного лица субъекта Российской Федерации и муниципального образования</t>
  </si>
  <si>
    <t>Глава муниципального образования</t>
  </si>
  <si>
    <t>0120010120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</si>
  <si>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</si>
  <si>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</si>
  <si>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 xml:space="preserve">Руководство и управление в сфере установленных функций органов государственной власти субъектов </t>
  </si>
  <si>
    <t xml:space="preserve">Руководство и управление в сфере установленных функций </t>
  </si>
  <si>
    <t>Осуществление  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</si>
  <si>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0140051200</t>
  </si>
  <si>
    <t>Резервные фонды</t>
  </si>
  <si>
    <t>Иные расходы органов государственной власти субъектов Российской Федерации и органов местного самоуправления</t>
  </si>
  <si>
    <t>9900000000</t>
  </si>
  <si>
    <t>9910000000</t>
  </si>
  <si>
    <t>Резервные фонды местных администраций</t>
  </si>
  <si>
    <t>9910014100</t>
  </si>
  <si>
    <t>Функционирование административных комиссий</t>
  </si>
  <si>
    <t>0140070060</t>
  </si>
  <si>
    <t>Расходы на выполнение других обязательств государства</t>
  </si>
  <si>
    <t>Прочие выплаты по обязательствам государства</t>
  </si>
  <si>
    <t>1200060990</t>
  </si>
  <si>
    <t>Муниципальная программа "Противодействие  экстремизму и профилактика терроризма в Новичихинском районе на 2021-2025 годы"</t>
  </si>
  <si>
    <t>Расходы на реализацию мероприятий муниципальной подпрограммы "Противодействие экстремизму и профилактика терроризма  в Новичихинском районе на 2021-2025 годы"</t>
  </si>
  <si>
    <t>Другие вопросы в области национальной безопасности и правоохранительной деятельности</t>
  </si>
  <si>
    <t>1000000000</t>
  </si>
  <si>
    <t>1000060990</t>
  </si>
  <si>
    <t>Муниципальная программа "Профилактика преступлений и иных правонарушений в Новичихинском районе на 2020-2024 годы"</t>
  </si>
  <si>
    <t>1100000000</t>
  </si>
  <si>
    <t>Расходы на реализацию  мероприятий муниципальной программы "Профилактика преступлений и иных правонарушений в Новичихинском районе на 2020-2024 годы"</t>
  </si>
  <si>
    <t>1100060990</t>
  </si>
  <si>
    <t>Общеэкономические вопросы</t>
  </si>
  <si>
    <t>Сельское хозяйство и рыболовство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</si>
  <si>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</si>
  <si>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</si>
  <si>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</si>
  <si>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</si>
  <si>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Другие вопросы в области национальной экономики</t>
  </si>
  <si>
    <t>1500000000</t>
  </si>
  <si>
    <t>1500060990</t>
  </si>
  <si>
    <t>1600000000</t>
  </si>
  <si>
    <t>1600060990</t>
  </si>
  <si>
    <t>Муниципальная программа "Развитие культуры, молодежной политики, физической культуры и спорта на территории Новичихинского района" на 2020-2024 годы</t>
  </si>
  <si>
    <t>1900000000</t>
  </si>
  <si>
    <t>Подпрограмма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2020-2024 годы</t>
  </si>
  <si>
    <t>1910000000</t>
  </si>
  <si>
    <t>Обеспечение деятельности организаций (учреждений) дополнительного образования подпрограммы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2020-2024 годы</t>
  </si>
  <si>
    <t>1910010420</t>
  </si>
  <si>
    <t>Расчеты за уголь(отопление) на учреждения культуры за счет субсидии из краевого бюджета и софинансирование данных расходов</t>
  </si>
  <si>
    <t>19100S1190</t>
  </si>
  <si>
    <t xml:space="preserve">Предоставление субсидий бюджетным, автономным учреждениям и иным некоммерческим организациям </t>
  </si>
  <si>
    <t>Культура</t>
  </si>
  <si>
    <t>Учреждения культуры подпрограммы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2020-2024 годы</t>
  </si>
  <si>
    <t>1910010530</t>
  </si>
  <si>
    <t>1910010570</t>
  </si>
  <si>
    <t>Расходы на реализацию мероприятий подпрограммы "Культура Новичихинского района"муниципальной программы "Развитие культуры, молодежной политики, физической культуры и спорта  на территории Новичихинского района  "на 2020-2024 годы .</t>
  </si>
  <si>
    <t>1910060990</t>
  </si>
  <si>
    <t>Пенсионное обеспечение</t>
  </si>
  <si>
    <t>Доплаты к пенсиям</t>
  </si>
  <si>
    <t>9040016270</t>
  </si>
  <si>
    <t>Социальное обеспечение населения</t>
  </si>
  <si>
    <t>Осуществление  государственных полномочий по обеспечению жильем отдельных категорий граждан, установленных федеральными законами от 12 января 1995 года №5-ФЗ «О ветеранах» , в соответствии с Указом  Президента Российской Федерации от 7 мая 2008 года №714 «Об обеспечении  жильем ветеранов Великой Отечественной войны 1941-1945 годов»</t>
  </si>
  <si>
    <t>Другие вопросы в области социальной политики</t>
  </si>
  <si>
    <t>Осуществление государственных полномочий по установке и учету граждан, выехавших из районов Крайнего Севера и приравненных к ним местностей, имеющих право  на получение жилищных субсидий</t>
  </si>
  <si>
    <t>0140070110</t>
  </si>
  <si>
    <t>Физическая культура</t>
  </si>
  <si>
    <t>Подпрограмма "Молодежь. Здоровье. Перспективы"муниципальной программы "Развитие культуры, молодежной политики, физической культуры и спорта на территории Новичихинского района " на 2020-2024 годы</t>
  </si>
  <si>
    <t>1920000000</t>
  </si>
  <si>
    <t>Расходы на реализацию мероприятий подпрограммы "Молодежь. Здоровье. Перспективы"муниципальной программы "Развитие культуры, молодежной политики, физической культуры и спорта на территории Новичихинского района " на 2020-2024 годы</t>
  </si>
  <si>
    <t>1920060990</t>
  </si>
  <si>
    <t>СРЕДСТВА МАССОВОЙ ИНФОРМАЦИИ</t>
  </si>
  <si>
    <t>Периодическая печать и издательства</t>
  </si>
  <si>
    <t>Учреждения в области средств массовой информации</t>
  </si>
  <si>
    <t>0250010870</t>
  </si>
  <si>
    <t>Всего расходы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</si>
  <si>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</si>
  <si>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Предоставление субсидий бюджетным, автономным учреждениям и иным некомерческим организациям</t>
  </si>
  <si>
    <t>18200L3042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</si>
  <si>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организаций, реализующих образовательные программы начального общего, основного общего образования, в том числе адаптированные основные общеобразовательные программы</t>
  </si>
  <si>
    <t xml:space="preserve">Субсидия на капитальный ремонт и ремонт автомобильных дорог общего пользования местного значения </t>
  </si>
  <si>
    <t>91200S1030</t>
  </si>
  <si>
    <t>Иные межбюджетные трансферты</t>
  </si>
  <si>
    <t>9990000000</t>
  </si>
  <si>
    <t>Реализация программ формирования современной городской среды</t>
  </si>
  <si>
    <t>999F200000</t>
  </si>
  <si>
    <t>999F255550</t>
  </si>
  <si>
    <t xml:space="preserve">Прочие межбюджетные трансферты общего характера </t>
  </si>
  <si>
    <t>Иные межбюджетные трансферты, передаваемые муниципальным образованиям</t>
  </si>
  <si>
    <t>Обеспечение пожарной безопасности</t>
  </si>
  <si>
    <t>Муниципальная программа "Снижение рисков и смягчение последствий ЧС природного и техногенного характера в Новичихинском районе Алтайского края" на 2021-2025 годы</t>
  </si>
  <si>
    <t>Расходы на реализацию мероприятий муниципальной программы "Снижение рисков и смягчение последствий ЧС природного и техногенного характера в Новичихинском районе Алтайского края" на 2021-2025 годы</t>
  </si>
  <si>
    <t>2024 год</t>
  </si>
  <si>
    <t>2025 год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</si>
  <si>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</si>
  <si>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реализацию мероприятий муниципальной  программы "Повышение безопасности дорожного движения в муниципальном образовании Новичихинский район на 2023-2027 годы"</t>
  </si>
  <si>
    <t>Муниципальная  программа "Повышение безопасности дорожного движения в муниципальном образовании Новичихинский район на 2023-2027 годы"</t>
  </si>
  <si>
    <t>Расходы на проведение детской оздоровительной кампании (загородные лагеря)</t>
  </si>
  <si>
    <t>Спорт высших достижений</t>
  </si>
  <si>
    <t>Контрольно-счетная комиссия муниципального образования Новичихинский район Алтайского края</t>
  </si>
  <si>
    <t>Мероприятия по землеустройству и землепользованию</t>
  </si>
  <si>
    <t>9110017090</t>
  </si>
  <si>
    <t>Иные межбюджетные трансферты, передаваемые муниципальным образованиям (необходимость решения актуальных вопросов местного значения)</t>
  </si>
  <si>
    <t>Иные вопросы в области жилищно-коммунального хозяйства</t>
  </si>
  <si>
    <t>Мероприятия в области коммунального хозяйства</t>
  </si>
  <si>
    <t>9200000000</t>
  </si>
  <si>
    <t>9290018030</t>
  </si>
  <si>
    <t xml:space="preserve">Иные вопросы в области жилищно-коммунального хозяйства </t>
  </si>
  <si>
    <t>Муниципальная программа "Кадровое обеспечение Новичихинского района Алтайского края на 2022-2026 годы"</t>
  </si>
  <si>
    <t>Расходы на реализацию муниципальной программы "Кадровое обеспечение Новичихинского  района Алтайского края на 2022-2026 годы"</t>
  </si>
  <si>
    <t>2400000000</t>
  </si>
  <si>
    <t>2400060990</t>
  </si>
  <si>
    <t>Транспорт</t>
  </si>
  <si>
    <t>9120000000</t>
  </si>
  <si>
    <t>Расходы на осуществление маршрутов, регулирующих перевозки на территории Новичихинского района</t>
  </si>
  <si>
    <t>9120060910</t>
  </si>
  <si>
    <t>Мероприятия в сфере транспорта и дорожного хозяйства</t>
  </si>
  <si>
    <t>Муниципальная программа "Комплексное развитие  систем коммунальной инфраструктуры муниципального образования Новичихинский район" на 2023-2032 г.г.</t>
  </si>
  <si>
    <t>Расходы на реализацию муниципальной программа "Комплексное развитие  систем коммунальной инфраструктуры муниципального образования Новичихинский район" на 2023-2032 г.г.</t>
  </si>
  <si>
    <t>Муниципальная программа "Комплексное развитие систем коммунальной инфраструктуры муниципального образования Новичихинский район"на 2023-2032 годы"</t>
  </si>
  <si>
    <t>(группам и подгруппам) видов расходов классификации расходов бюджета на 2024-2026 годы</t>
  </si>
  <si>
    <t>2026 год</t>
  </si>
  <si>
    <t>1830010420</t>
  </si>
  <si>
    <t>18300S1190</t>
  </si>
  <si>
    <t>Расчеты за уголь (отопление) за счет субсидии из краевого бюджета</t>
  </si>
  <si>
    <t>Муниципальная программа "Развитие животноводства и переработки сельскохозяйственной продукции в Новичихинском районе Алтайского края на 2019-2025 годы"</t>
  </si>
  <si>
    <t xml:space="preserve">Расходы на реализацию муниципальной программы "Формирование системы мотивации граждан к здоровому образу жизни, включая здоровое питание и отказ от вредных привычек на территории муниципального образования Новичихинский район Алтайского края с 2020 по 2024 годы" </t>
  </si>
  <si>
    <t>1810060990</t>
  </si>
  <si>
    <t>1830060930</t>
  </si>
  <si>
    <t>18200S0940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</si>
  <si>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Алтайского края</t>
  </si>
  <si>
    <t>182EB51790</t>
  </si>
  <si>
    <t>Расходы на реализацию мероприятий муниципальной программы "Развитие животноводства и переработки сельскохозяйственной продукции в Новичихинском районе Алтайского края на 2019-2025 годы"</t>
  </si>
  <si>
    <t>Библиотеки подпрограммы "Культура Новичихинского района"муниципальной программы"Развитие культуры, молодежной политики, физической культуры и спорта на территории Новичихинского района " на 2020-2024 годы</t>
  </si>
  <si>
    <t>Обеспечение деятельности детских дошкольных учреждений подпрограммы "Развитие дошкольного образования в Новичихинском районе" муниципальной программы "Развитие образования в Новичихинском районе" на 2020-2024 годы</t>
  </si>
  <si>
    <t>Муниципальная программа "Развитие   предпринимательства в Новичихинском районе" на 2024-2028 годы</t>
  </si>
  <si>
    <t xml:space="preserve">Расходы на реализацию мероприятий муниципальной программы "Развитие предпринимательства в Новичихинском районе" на 2024-2028 годы </t>
  </si>
  <si>
    <t>Расходы на реализацию мероприятий муниципальной программы "Снижение рисков и смягчение последствий чрезвычайных ситуаций природного и техногенного характера в Новичихинском районе Алтайского края" на 2021-2025 годы</t>
  </si>
  <si>
    <t>Муниципальная программа "Снижение рисков и смягчение последствий чрезвычайных ситуаций природного и техногенного характера в Новичихинском районе Алтайского края" на 2021-2025 годы</t>
  </si>
  <si>
    <t>Муниципальная программа "Улучшений  условий и охраны труда в Новичихинском районе на 2020-2024 годы"</t>
  </si>
  <si>
    <t>Муниципальная программа "Энергосбережение и повышение энергетической эффективности на территории Новичихинского района" на 2021-2025 годы</t>
  </si>
  <si>
    <t>Расходы на реализацию мероприятий муниципальной программы "Энергосбережение и повышение энергетической эффективности на территории Новичихинского района" на 2021-2025 годы</t>
  </si>
  <si>
    <t>Расходы на реализацию мероприятий муниципальной программы "Информатизация органов местного самоуправления Новичихинского района" на 2024-2028 годы</t>
  </si>
</sst>
</file>

<file path=xl/styles.xml><?xml version="1.0" encoding="utf-8"?>
<styleSheet xmlns="http://schemas.openxmlformats.org/spreadsheetml/2006/main">
  <numFmts count="5">
    <numFmt numFmtId="164" formatCode="000;;"/>
    <numFmt numFmtId="165" formatCode="000\.00\.00;;"/>
    <numFmt numFmtId="166" formatCode="00;;"/>
    <numFmt numFmtId="167" formatCode="0.0"/>
    <numFmt numFmtId="168" formatCode="0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3" fillId="0" borderId="1" xfId="1" applyNumberFormat="1" applyFont="1" applyFill="1" applyBorder="1" applyAlignment="1" applyProtection="1">
      <alignment horizontal="centerContinuous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0" xfId="1" applyFont="1" applyAlignment="1" applyProtection="1">
      <alignment horizontal="left" vertical="top"/>
      <protection hidden="1"/>
    </xf>
    <xf numFmtId="0" fontId="2" fillId="0" borderId="0" xfId="1" applyFont="1" applyAlignment="1" applyProtection="1">
      <alignment horizontal="center" vertical="top"/>
      <protection hidden="1"/>
    </xf>
    <xf numFmtId="0" fontId="2" fillId="0" borderId="0" xfId="1" applyFont="1" applyAlignment="1">
      <alignment vertical="top"/>
    </xf>
    <xf numFmtId="0" fontId="2" fillId="0" borderId="0" xfId="1" applyNumberFormat="1" applyFont="1" applyFill="1" applyAlignment="1" applyProtection="1">
      <alignment horizontal="left" vertical="top"/>
      <protection hidden="1"/>
    </xf>
    <xf numFmtId="0" fontId="2" fillId="0" borderId="0" xfId="1" applyNumberFormat="1" applyFont="1" applyFill="1" applyAlignment="1" applyProtection="1">
      <alignment horizontal="center" vertical="top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Alignment="1" applyProtection="1">
      <alignment vertical="top"/>
      <protection hidden="1"/>
    </xf>
    <xf numFmtId="0" fontId="3" fillId="0" borderId="3" xfId="1" applyNumberFormat="1" applyFont="1" applyFill="1" applyBorder="1" applyAlignment="1" applyProtection="1">
      <alignment horizontal="centerContinuous" vertical="top"/>
      <protection hidden="1"/>
    </xf>
    <xf numFmtId="0" fontId="3" fillId="0" borderId="4" xfId="1" applyNumberFormat="1" applyFont="1" applyFill="1" applyBorder="1" applyAlignment="1" applyProtection="1">
      <alignment horizontal="centerContinuous" vertical="top"/>
      <protection hidden="1"/>
    </xf>
    <xf numFmtId="0" fontId="3" fillId="0" borderId="5" xfId="1" applyNumberFormat="1" applyFont="1" applyFill="1" applyBorder="1" applyAlignment="1" applyProtection="1">
      <alignment horizontal="centerContinuous" vertical="top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166" fontId="3" fillId="0" borderId="1" xfId="1" applyNumberFormat="1" applyFont="1" applyFill="1" applyBorder="1" applyAlignment="1" applyProtection="1">
      <alignment horizontal="center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166" fontId="2" fillId="0" borderId="1" xfId="1" applyNumberFormat="1" applyFont="1" applyFill="1" applyBorder="1" applyAlignment="1" applyProtection="1">
      <alignment horizontal="center" vertical="top"/>
      <protection hidden="1"/>
    </xf>
    <xf numFmtId="165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Font="1" applyAlignment="1">
      <alignment horizontal="center" vertical="top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" fontId="2" fillId="0" borderId="1" xfId="1" applyNumberFormat="1" applyFont="1" applyFill="1" applyBorder="1" applyAlignment="1" applyProtection="1">
      <alignment horizontal="center" vertical="top"/>
      <protection hidden="1"/>
    </xf>
    <xf numFmtId="1" fontId="3" fillId="0" borderId="1" xfId="1" applyNumberFormat="1" applyFont="1" applyFill="1" applyBorder="1" applyAlignment="1" applyProtection="1">
      <alignment horizontal="center" vertical="top"/>
      <protection hidden="1"/>
    </xf>
    <xf numFmtId="167" fontId="2" fillId="0" borderId="1" xfId="1" applyNumberFormat="1" applyFont="1" applyFill="1" applyBorder="1" applyAlignment="1" applyProtection="1">
      <alignment horizontal="center" vertical="top"/>
      <protection hidden="1"/>
    </xf>
    <xf numFmtId="167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0" xfId="0" applyFont="1" applyAlignment="1">
      <alignment wrapText="1"/>
    </xf>
    <xf numFmtId="49" fontId="2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9" fontId="2" fillId="0" borderId="0" xfId="1" applyNumberFormat="1" applyFont="1" applyAlignment="1">
      <alignment vertical="top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8" fontId="2" fillId="0" borderId="1" xfId="1" applyNumberFormat="1" applyFont="1" applyFill="1" applyBorder="1" applyAlignment="1" applyProtection="1">
      <alignment horizontal="left" vertical="top" wrapText="1"/>
      <protection hidden="1"/>
    </xf>
    <xf numFmtId="168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2" fontId="3" fillId="0" borderId="1" xfId="1" applyNumberFormat="1" applyFont="1" applyFill="1" applyBorder="1" applyAlignment="1" applyProtection="1">
      <alignment horizontal="center" vertical="top"/>
      <protection hidden="1"/>
    </xf>
    <xf numFmtId="2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2" fontId="2" fillId="0" borderId="0" xfId="1" applyNumberFormat="1" applyFont="1" applyAlignment="1">
      <alignment horizontal="center" vertical="top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5" fontId="3" fillId="0" borderId="9" xfId="0" applyNumberFormat="1" applyFont="1" applyFill="1" applyBorder="1" applyAlignment="1" applyProtection="1">
      <alignment horizontal="center" vertical="center"/>
      <protection hidden="1"/>
    </xf>
    <xf numFmtId="165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vertical="top" wrapText="1" readingOrder="1"/>
      <protection hidden="1"/>
    </xf>
    <xf numFmtId="0" fontId="3" fillId="0" borderId="2" xfId="1" applyNumberFormat="1" applyFont="1" applyFill="1" applyBorder="1" applyAlignment="1" applyProtection="1">
      <alignment vertical="top" wrapText="1" readingOrder="1"/>
      <protection hidden="1"/>
    </xf>
    <xf numFmtId="0" fontId="3" fillId="0" borderId="10" xfId="1" applyNumberFormat="1" applyFont="1" applyFill="1" applyBorder="1" applyAlignment="1" applyProtection="1">
      <alignment vertical="top" wrapText="1" readingOrder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vertical="top" wrapText="1"/>
      <protection hidden="1"/>
    </xf>
    <xf numFmtId="0" fontId="0" fillId="0" borderId="2" xfId="0" applyNumberFormat="1" applyBorder="1" applyAlignment="1">
      <alignment vertical="top" wrapText="1"/>
    </xf>
    <xf numFmtId="0" fontId="0" fillId="0" borderId="10" xfId="0" applyNumberFormat="1" applyBorder="1" applyAlignment="1">
      <alignment vertical="top" wrapText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Font="1" applyAlignment="1">
      <alignment horizontal="left" vertical="top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32"/>
  <sheetViews>
    <sheetView showGridLines="0" tabSelected="1" topLeftCell="N184" workbookViewId="0">
      <selection activeCell="T290" sqref="T290"/>
    </sheetView>
  </sheetViews>
  <sheetFormatPr defaultColWidth="9.140625" defaultRowHeight="15.75"/>
  <cols>
    <col min="1" max="13" width="0" style="8" hidden="1" customWidth="1"/>
    <col min="14" max="14" width="57.140625" style="8" customWidth="1"/>
    <col min="15" max="15" width="7.140625" style="26" customWidth="1"/>
    <col min="16" max="16" width="4.42578125" style="26" customWidth="1"/>
    <col min="17" max="17" width="6" style="26" customWidth="1"/>
    <col min="18" max="18" width="14.28515625" style="26" customWidth="1"/>
    <col min="19" max="19" width="6.28515625" style="26" customWidth="1"/>
    <col min="20" max="20" width="14.5703125" style="26" customWidth="1"/>
    <col min="21" max="22" width="14.5703125" style="8" customWidth="1"/>
    <col min="23" max="240" width="9.140625" style="8" customWidth="1"/>
    <col min="241" max="16384" width="9.140625" style="8"/>
  </cols>
  <sheetData>
    <row r="1" spans="1:25" ht="16.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5"/>
      <c r="M1" s="5"/>
      <c r="N1" s="80" t="s">
        <v>0</v>
      </c>
      <c r="O1" s="80"/>
      <c r="P1" s="80"/>
      <c r="Q1" s="80"/>
      <c r="R1" s="80"/>
      <c r="S1" s="80"/>
      <c r="T1" s="80"/>
      <c r="U1" s="80"/>
      <c r="V1" s="80"/>
    </row>
    <row r="2" spans="1:25" ht="16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1" t="s">
        <v>266</v>
      </c>
      <c r="O2" s="81"/>
      <c r="P2" s="81"/>
      <c r="Q2" s="81"/>
      <c r="R2" s="81"/>
      <c r="S2" s="81"/>
      <c r="T2" s="81"/>
      <c r="U2" s="81"/>
      <c r="V2" s="81"/>
    </row>
    <row r="3" spans="1:25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9"/>
      <c r="O3" s="7"/>
      <c r="P3" s="7"/>
      <c r="Q3" s="7"/>
      <c r="R3" s="87"/>
      <c r="S3" s="87"/>
      <c r="T3" s="87"/>
      <c r="U3" s="6"/>
    </row>
    <row r="4" spans="1:25" ht="20.2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37"/>
      <c r="P4" s="37"/>
      <c r="Q4" s="37"/>
      <c r="R4" s="37"/>
      <c r="S4" s="37"/>
      <c r="T4" s="10"/>
      <c r="V4" s="10" t="s">
        <v>1</v>
      </c>
    </row>
    <row r="5" spans="1:25" ht="409.6" hidden="1" customHeight="1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1"/>
      <c r="N5" s="14"/>
      <c r="O5" s="16"/>
      <c r="P5" s="17"/>
      <c r="Q5" s="17"/>
      <c r="R5" s="17"/>
      <c r="S5" s="18"/>
      <c r="T5" s="38"/>
    </row>
    <row r="6" spans="1:25" ht="36" customHeight="1">
      <c r="A6" s="1" t="s">
        <v>2</v>
      </c>
      <c r="B6" s="1" t="s">
        <v>2</v>
      </c>
      <c r="C6" s="1" t="s">
        <v>2</v>
      </c>
      <c r="D6" s="1" t="s">
        <v>2</v>
      </c>
      <c r="E6" s="1" t="s">
        <v>2</v>
      </c>
      <c r="F6" s="1"/>
      <c r="G6" s="1"/>
      <c r="H6" s="1"/>
      <c r="I6" s="1" t="s">
        <v>2</v>
      </c>
      <c r="J6" s="1" t="s">
        <v>2</v>
      </c>
      <c r="K6" s="1" t="s">
        <v>2</v>
      </c>
      <c r="L6" s="1" t="s">
        <v>2</v>
      </c>
      <c r="M6" s="1"/>
      <c r="N6" s="2" t="s">
        <v>2</v>
      </c>
      <c r="O6" s="3" t="s">
        <v>3</v>
      </c>
      <c r="P6" s="3" t="s">
        <v>4</v>
      </c>
      <c r="Q6" s="3" t="s">
        <v>5</v>
      </c>
      <c r="R6" s="3" t="s">
        <v>6</v>
      </c>
      <c r="S6" s="3" t="s">
        <v>7</v>
      </c>
      <c r="T6" s="3" t="s">
        <v>238</v>
      </c>
      <c r="U6" s="3" t="s">
        <v>239</v>
      </c>
      <c r="V6" s="3" t="s">
        <v>267</v>
      </c>
    </row>
    <row r="7" spans="1:25" ht="18" customHeight="1">
      <c r="A7" s="1">
        <v>1</v>
      </c>
      <c r="B7" s="1">
        <v>1</v>
      </c>
      <c r="C7" s="1">
        <v>1</v>
      </c>
      <c r="D7" s="1">
        <v>1</v>
      </c>
      <c r="E7" s="1">
        <v>1</v>
      </c>
      <c r="F7" s="1"/>
      <c r="G7" s="1"/>
      <c r="H7" s="1"/>
      <c r="I7" s="1">
        <v>1</v>
      </c>
      <c r="J7" s="1">
        <v>1</v>
      </c>
      <c r="K7" s="1">
        <v>1</v>
      </c>
      <c r="L7" s="1">
        <v>1</v>
      </c>
      <c r="M7" s="1"/>
      <c r="N7" s="1">
        <v>1</v>
      </c>
      <c r="O7" s="2">
        <v>2</v>
      </c>
      <c r="P7" s="2">
        <v>3</v>
      </c>
      <c r="Q7" s="2">
        <v>4</v>
      </c>
      <c r="R7" s="2">
        <v>5</v>
      </c>
      <c r="S7" s="2">
        <v>6</v>
      </c>
      <c r="T7" s="2">
        <v>7</v>
      </c>
      <c r="U7" s="2">
        <v>8</v>
      </c>
      <c r="V7" s="2">
        <v>9</v>
      </c>
      <c r="Y7" s="36"/>
    </row>
    <row r="8" spans="1:25" ht="50.25" customHeight="1">
      <c r="A8" s="76" t="s">
        <v>8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8"/>
      <c r="O8" s="19">
        <v>74</v>
      </c>
      <c r="P8" s="20">
        <v>0</v>
      </c>
      <c r="Q8" s="20">
        <v>0</v>
      </c>
      <c r="R8" s="21">
        <v>0</v>
      </c>
      <c r="S8" s="19">
        <v>0</v>
      </c>
      <c r="T8" s="31">
        <f>T9+T15+T131+T147</f>
        <v>197757.9</v>
      </c>
      <c r="U8" s="31">
        <f>U9+U15+U131+U147</f>
        <v>189923.1</v>
      </c>
      <c r="V8" s="31">
        <f>V9+V15+V131+V147</f>
        <v>189861</v>
      </c>
    </row>
    <row r="9" spans="1:25" ht="21" customHeight="1">
      <c r="A9" s="79" t="s">
        <v>9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19">
        <v>74</v>
      </c>
      <c r="P9" s="20">
        <v>5</v>
      </c>
      <c r="Q9" s="20">
        <v>0</v>
      </c>
      <c r="R9" s="21">
        <v>0</v>
      </c>
      <c r="S9" s="19">
        <v>0</v>
      </c>
      <c r="T9" s="31">
        <f>T10</f>
        <v>300</v>
      </c>
      <c r="U9" s="31">
        <f t="shared" ref="U9:V13" si="0">U10</f>
        <v>300</v>
      </c>
      <c r="V9" s="31">
        <f t="shared" si="0"/>
        <v>300</v>
      </c>
    </row>
    <row r="10" spans="1:25" ht="18.75" customHeight="1">
      <c r="A10" s="79" t="s">
        <v>10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19">
        <v>74</v>
      </c>
      <c r="P10" s="20">
        <v>5</v>
      </c>
      <c r="Q10" s="20">
        <v>2</v>
      </c>
      <c r="R10" s="21">
        <v>0</v>
      </c>
      <c r="S10" s="19">
        <v>0</v>
      </c>
      <c r="T10" s="31">
        <f>T11</f>
        <v>300</v>
      </c>
      <c r="U10" s="31">
        <f t="shared" si="0"/>
        <v>300</v>
      </c>
      <c r="V10" s="31">
        <f t="shared" si="0"/>
        <v>300</v>
      </c>
    </row>
    <row r="11" spans="1:25" ht="76.5" customHeight="1">
      <c r="A11" s="79" t="s">
        <v>265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19">
        <v>74</v>
      </c>
      <c r="P11" s="20">
        <v>5</v>
      </c>
      <c r="Q11" s="20">
        <v>2</v>
      </c>
      <c r="R11" s="21" t="s">
        <v>11</v>
      </c>
      <c r="S11" s="19" t="s">
        <v>12</v>
      </c>
      <c r="T11" s="31">
        <f>T12</f>
        <v>300</v>
      </c>
      <c r="U11" s="31">
        <f t="shared" si="0"/>
        <v>300</v>
      </c>
      <c r="V11" s="31">
        <f t="shared" si="0"/>
        <v>300</v>
      </c>
    </row>
    <row r="12" spans="1:25" ht="51" customHeight="1">
      <c r="A12" s="75" t="s">
        <v>13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22">
        <v>74</v>
      </c>
      <c r="P12" s="23">
        <v>5</v>
      </c>
      <c r="Q12" s="23">
        <v>2</v>
      </c>
      <c r="R12" s="24" t="s">
        <v>14</v>
      </c>
      <c r="S12" s="22" t="s">
        <v>12</v>
      </c>
      <c r="T12" s="30">
        <f>T13</f>
        <v>300</v>
      </c>
      <c r="U12" s="30">
        <f t="shared" si="0"/>
        <v>300</v>
      </c>
      <c r="V12" s="30">
        <f t="shared" si="0"/>
        <v>300</v>
      </c>
    </row>
    <row r="13" spans="1:25" ht="51" customHeight="1">
      <c r="A13" s="75" t="s">
        <v>13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22">
        <v>74</v>
      </c>
      <c r="P13" s="23">
        <v>5</v>
      </c>
      <c r="Q13" s="23">
        <v>2</v>
      </c>
      <c r="R13" s="24" t="s">
        <v>15</v>
      </c>
      <c r="S13" s="22" t="s">
        <v>12</v>
      </c>
      <c r="T13" s="30">
        <f>T14</f>
        <v>300</v>
      </c>
      <c r="U13" s="30">
        <f t="shared" si="0"/>
        <v>300</v>
      </c>
      <c r="V13" s="30">
        <f t="shared" si="0"/>
        <v>300</v>
      </c>
    </row>
    <row r="14" spans="1:25" ht="32.450000000000003" customHeight="1">
      <c r="A14" s="75" t="s">
        <v>16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22">
        <v>74</v>
      </c>
      <c r="P14" s="23">
        <v>5</v>
      </c>
      <c r="Q14" s="23">
        <v>2</v>
      </c>
      <c r="R14" s="24" t="s">
        <v>15</v>
      </c>
      <c r="S14" s="22" t="s">
        <v>17</v>
      </c>
      <c r="T14" s="30">
        <v>300</v>
      </c>
      <c r="U14" s="30">
        <v>300</v>
      </c>
      <c r="V14" s="30">
        <v>300</v>
      </c>
    </row>
    <row r="15" spans="1:25" ht="21" customHeight="1">
      <c r="A15" s="79" t="s">
        <v>18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19">
        <v>74</v>
      </c>
      <c r="P15" s="20">
        <v>7</v>
      </c>
      <c r="Q15" s="20">
        <v>0</v>
      </c>
      <c r="R15" s="21">
        <v>0</v>
      </c>
      <c r="S15" s="19">
        <v>0</v>
      </c>
      <c r="T15" s="31">
        <f>T16+T49+T90</f>
        <v>184031.9</v>
      </c>
      <c r="U15" s="31">
        <f t="shared" ref="U15:V15" si="1">U16+U49+U90</f>
        <v>176870.1</v>
      </c>
      <c r="V15" s="31">
        <f t="shared" si="1"/>
        <v>176808</v>
      </c>
    </row>
    <row r="16" spans="1:25" ht="20.25" customHeight="1">
      <c r="A16" s="79" t="s">
        <v>19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19">
        <v>74</v>
      </c>
      <c r="P16" s="20">
        <v>7</v>
      </c>
      <c r="Q16" s="20">
        <v>1</v>
      </c>
      <c r="R16" s="21">
        <v>0</v>
      </c>
      <c r="S16" s="19">
        <v>0</v>
      </c>
      <c r="T16" s="31">
        <f t="shared" ref="T16:V17" si="2">T17</f>
        <v>29802</v>
      </c>
      <c r="U16" s="31">
        <f t="shared" si="2"/>
        <v>27161</v>
      </c>
      <c r="V16" s="31">
        <f t="shared" si="2"/>
        <v>27161</v>
      </c>
    </row>
    <row r="17" spans="1:22" ht="33" customHeight="1">
      <c r="A17" s="79" t="s">
        <v>20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19">
        <v>74</v>
      </c>
      <c r="P17" s="20">
        <v>7</v>
      </c>
      <c r="Q17" s="20">
        <v>1</v>
      </c>
      <c r="R17" s="21" t="s">
        <v>21</v>
      </c>
      <c r="S17" s="19" t="s">
        <v>12</v>
      </c>
      <c r="T17" s="31">
        <f>T18+T47</f>
        <v>29802</v>
      </c>
      <c r="U17" s="31">
        <f t="shared" si="2"/>
        <v>27161</v>
      </c>
      <c r="V17" s="31">
        <f t="shared" si="2"/>
        <v>27161</v>
      </c>
    </row>
    <row r="18" spans="1:22" ht="63" customHeight="1">
      <c r="A18" s="75" t="s">
        <v>22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22">
        <v>74</v>
      </c>
      <c r="P18" s="23">
        <v>7</v>
      </c>
      <c r="Q18" s="23">
        <v>1</v>
      </c>
      <c r="R18" s="24" t="s">
        <v>23</v>
      </c>
      <c r="S18" s="22" t="s">
        <v>12</v>
      </c>
      <c r="T18" s="30">
        <f>T19+T24+T26+T34+T41+T39+T44+T29</f>
        <v>28824</v>
      </c>
      <c r="U18" s="30">
        <f>U19+U24+U26+U34+U41+U39+U44</f>
        <v>27161</v>
      </c>
      <c r="V18" s="30">
        <f>V19+V24+V26+V34+V41+V39+V44</f>
        <v>27161</v>
      </c>
    </row>
    <row r="19" spans="1:22" ht="79.5" customHeight="1">
      <c r="A19" s="75" t="s">
        <v>280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22">
        <v>74</v>
      </c>
      <c r="P19" s="23">
        <v>7</v>
      </c>
      <c r="Q19" s="23">
        <v>1</v>
      </c>
      <c r="R19" s="24" t="s">
        <v>24</v>
      </c>
      <c r="S19" s="22" t="s">
        <v>12</v>
      </c>
      <c r="T19" s="30">
        <f>T20+T21+T23+T22</f>
        <v>8578</v>
      </c>
      <c r="U19" s="30">
        <f t="shared" ref="U19:V19" si="3">U20+U21+U23+U22</f>
        <v>8578</v>
      </c>
      <c r="V19" s="30">
        <f t="shared" si="3"/>
        <v>8578</v>
      </c>
    </row>
    <row r="20" spans="1:22" ht="84.75" customHeight="1">
      <c r="A20" s="75" t="s">
        <v>25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22">
        <v>74</v>
      </c>
      <c r="P20" s="23">
        <v>7</v>
      </c>
      <c r="Q20" s="23">
        <v>1</v>
      </c>
      <c r="R20" s="24" t="s">
        <v>24</v>
      </c>
      <c r="S20" s="22" t="s">
        <v>26</v>
      </c>
      <c r="T20" s="30">
        <v>967</v>
      </c>
      <c r="U20" s="30">
        <v>967</v>
      </c>
      <c r="V20" s="30">
        <v>967</v>
      </c>
    </row>
    <row r="21" spans="1:22" ht="33" customHeight="1">
      <c r="A21" s="75" t="s">
        <v>16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22">
        <v>74</v>
      </c>
      <c r="P21" s="23">
        <v>7</v>
      </c>
      <c r="Q21" s="23">
        <v>1</v>
      </c>
      <c r="R21" s="24" t="s">
        <v>24</v>
      </c>
      <c r="S21" s="22" t="s">
        <v>17</v>
      </c>
      <c r="T21" s="30">
        <v>140</v>
      </c>
      <c r="U21" s="30">
        <v>140</v>
      </c>
      <c r="V21" s="30">
        <v>140</v>
      </c>
    </row>
    <row r="22" spans="1:22" ht="33" customHeight="1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 t="s">
        <v>27</v>
      </c>
      <c r="O22" s="22">
        <v>74</v>
      </c>
      <c r="P22" s="23">
        <v>7</v>
      </c>
      <c r="Q22" s="23">
        <v>1</v>
      </c>
      <c r="R22" s="33">
        <v>1810010390</v>
      </c>
      <c r="S22" s="22">
        <v>600</v>
      </c>
      <c r="T22" s="30">
        <v>7471</v>
      </c>
      <c r="U22" s="30">
        <v>7471</v>
      </c>
      <c r="V22" s="30">
        <v>7471</v>
      </c>
    </row>
    <row r="23" spans="1:22" ht="21" customHeight="1">
      <c r="A23" s="75" t="s">
        <v>28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22">
        <v>74</v>
      </c>
      <c r="P23" s="23">
        <v>7</v>
      </c>
      <c r="Q23" s="23">
        <v>1</v>
      </c>
      <c r="R23" s="24" t="s">
        <v>24</v>
      </c>
      <c r="S23" s="22" t="s">
        <v>29</v>
      </c>
      <c r="T23" s="30">
        <v>0</v>
      </c>
      <c r="U23" s="30">
        <v>0</v>
      </c>
      <c r="V23" s="30">
        <v>0</v>
      </c>
    </row>
    <row r="24" spans="1:22" ht="52.5" customHeight="1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40" t="s">
        <v>30</v>
      </c>
      <c r="O24" s="22">
        <v>74</v>
      </c>
      <c r="P24" s="23">
        <v>7</v>
      </c>
      <c r="Q24" s="23">
        <v>1</v>
      </c>
      <c r="R24" s="28">
        <v>1810060940</v>
      </c>
      <c r="S24" s="22"/>
      <c r="T24" s="30">
        <f>T25</f>
        <v>368</v>
      </c>
      <c r="U24" s="30">
        <f>U25</f>
        <v>368</v>
      </c>
      <c r="V24" s="30">
        <f>V25</f>
        <v>368</v>
      </c>
    </row>
    <row r="25" spans="1:22" ht="36" customHeight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52" t="s">
        <v>16</v>
      </c>
      <c r="O25" s="22">
        <v>74</v>
      </c>
      <c r="P25" s="23">
        <v>7</v>
      </c>
      <c r="Q25" s="23">
        <v>1</v>
      </c>
      <c r="R25" s="28">
        <v>1810060940</v>
      </c>
      <c r="S25" s="22">
        <v>200</v>
      </c>
      <c r="T25" s="30">
        <v>368</v>
      </c>
      <c r="U25" s="30">
        <v>368</v>
      </c>
      <c r="V25" s="30">
        <v>368</v>
      </c>
    </row>
    <row r="26" spans="1:22" ht="62.25" customHeight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40" t="s">
        <v>31</v>
      </c>
      <c r="O26" s="22">
        <v>74</v>
      </c>
      <c r="P26" s="23">
        <v>7</v>
      </c>
      <c r="Q26" s="23">
        <v>1</v>
      </c>
      <c r="R26" s="28">
        <v>1810060930</v>
      </c>
      <c r="S26" s="22"/>
      <c r="T26" s="30">
        <f>T28+T27</f>
        <v>127</v>
      </c>
      <c r="U26" s="30">
        <f t="shared" ref="U26:V26" si="4">U28+U27</f>
        <v>127</v>
      </c>
      <c r="V26" s="30">
        <f t="shared" si="4"/>
        <v>127</v>
      </c>
    </row>
    <row r="27" spans="1:22" ht="34.5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 t="s">
        <v>16</v>
      </c>
      <c r="O27" s="22">
        <v>74</v>
      </c>
      <c r="P27" s="23">
        <v>7</v>
      </c>
      <c r="Q27" s="23">
        <v>1</v>
      </c>
      <c r="R27" s="28">
        <v>1810060930</v>
      </c>
      <c r="S27" s="22">
        <v>200</v>
      </c>
      <c r="T27" s="30">
        <v>0</v>
      </c>
      <c r="U27" s="30">
        <v>0</v>
      </c>
      <c r="V27" s="30">
        <v>0</v>
      </c>
    </row>
    <row r="28" spans="1:22" ht="33.75" customHeight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 t="s">
        <v>27</v>
      </c>
      <c r="O28" s="22">
        <v>74</v>
      </c>
      <c r="P28" s="23">
        <v>7</v>
      </c>
      <c r="Q28" s="23">
        <v>1</v>
      </c>
      <c r="R28" s="28">
        <v>1810060930</v>
      </c>
      <c r="S28" s="22">
        <v>600</v>
      </c>
      <c r="T28" s="30">
        <v>127</v>
      </c>
      <c r="U28" s="30">
        <v>127</v>
      </c>
      <c r="V28" s="30">
        <v>127</v>
      </c>
    </row>
    <row r="29" spans="1:22" ht="33.7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 t="s">
        <v>20</v>
      </c>
      <c r="O29" s="22">
        <v>74</v>
      </c>
      <c r="P29" s="23">
        <v>7</v>
      </c>
      <c r="Q29" s="23">
        <v>1</v>
      </c>
      <c r="R29" s="28">
        <v>1810060990</v>
      </c>
      <c r="S29" s="22"/>
      <c r="T29" s="30">
        <f t="shared" ref="T29:V30" si="5">T30</f>
        <v>415</v>
      </c>
      <c r="U29" s="30">
        <f t="shared" si="5"/>
        <v>0</v>
      </c>
      <c r="V29" s="30">
        <f t="shared" si="5"/>
        <v>0</v>
      </c>
    </row>
    <row r="30" spans="1:22" ht="63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 t="s">
        <v>22</v>
      </c>
      <c r="O30" s="22">
        <v>74</v>
      </c>
      <c r="P30" s="23">
        <v>7</v>
      </c>
      <c r="Q30" s="23">
        <v>1</v>
      </c>
      <c r="R30" s="28">
        <v>1810060990</v>
      </c>
      <c r="S30" s="22"/>
      <c r="T30" s="30">
        <f t="shared" si="5"/>
        <v>415</v>
      </c>
      <c r="U30" s="30">
        <f t="shared" si="5"/>
        <v>0</v>
      </c>
      <c r="V30" s="30">
        <f t="shared" si="5"/>
        <v>0</v>
      </c>
    </row>
    <row r="31" spans="1:22" ht="63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 t="s">
        <v>32</v>
      </c>
      <c r="O31" s="22">
        <v>74</v>
      </c>
      <c r="P31" s="23">
        <v>7</v>
      </c>
      <c r="Q31" s="23">
        <v>1</v>
      </c>
      <c r="R31" s="28">
        <v>1810060990</v>
      </c>
      <c r="S31" s="22"/>
      <c r="T31" s="30">
        <f>T32+T33</f>
        <v>415</v>
      </c>
      <c r="U31" s="30">
        <f t="shared" ref="U31:V31" si="6">U32+U33</f>
        <v>0</v>
      </c>
      <c r="V31" s="30">
        <f t="shared" si="6"/>
        <v>0</v>
      </c>
    </row>
    <row r="32" spans="1:22" ht="31.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 t="s">
        <v>16</v>
      </c>
      <c r="O32" s="22">
        <v>74</v>
      </c>
      <c r="P32" s="23">
        <v>7</v>
      </c>
      <c r="Q32" s="23">
        <v>1</v>
      </c>
      <c r="R32" s="28">
        <v>1810060990</v>
      </c>
      <c r="S32" s="22">
        <v>200</v>
      </c>
      <c r="T32" s="30">
        <v>1</v>
      </c>
      <c r="U32" s="30">
        <v>0</v>
      </c>
      <c r="V32" s="30">
        <v>0</v>
      </c>
    </row>
    <row r="33" spans="1:22" ht="31.5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 t="s">
        <v>27</v>
      </c>
      <c r="O33" s="22">
        <v>74</v>
      </c>
      <c r="P33" s="23">
        <v>7</v>
      </c>
      <c r="Q33" s="23">
        <v>1</v>
      </c>
      <c r="R33" s="33" t="s">
        <v>273</v>
      </c>
      <c r="S33" s="22">
        <v>600</v>
      </c>
      <c r="T33" s="30">
        <v>414</v>
      </c>
      <c r="U33" s="30">
        <v>0</v>
      </c>
      <c r="V33" s="30">
        <v>0</v>
      </c>
    </row>
    <row r="34" spans="1:22" ht="69.75" customHeight="1">
      <c r="A34" s="79" t="s">
        <v>33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19">
        <v>74</v>
      </c>
      <c r="P34" s="20">
        <v>7</v>
      </c>
      <c r="Q34" s="20">
        <v>1</v>
      </c>
      <c r="R34" s="21" t="s">
        <v>34</v>
      </c>
      <c r="S34" s="19" t="s">
        <v>12</v>
      </c>
      <c r="T34" s="31">
        <f>T35+T36+T37+T38</f>
        <v>18088</v>
      </c>
      <c r="U34" s="31">
        <f t="shared" ref="U34:V34" si="7">U35+U36+U37+U38</f>
        <v>18088</v>
      </c>
      <c r="V34" s="31">
        <f t="shared" si="7"/>
        <v>18088</v>
      </c>
    </row>
    <row r="35" spans="1:22" ht="86.25" customHeight="1">
      <c r="A35" s="75" t="s">
        <v>25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22">
        <v>74</v>
      </c>
      <c r="P35" s="23">
        <v>7</v>
      </c>
      <c r="Q35" s="23">
        <v>1</v>
      </c>
      <c r="R35" s="24" t="s">
        <v>34</v>
      </c>
      <c r="S35" s="22" t="s">
        <v>26</v>
      </c>
      <c r="T35" s="30">
        <v>1693</v>
      </c>
      <c r="U35" s="30">
        <v>1693</v>
      </c>
      <c r="V35" s="30">
        <v>1693</v>
      </c>
    </row>
    <row r="36" spans="1:22" ht="33.75" customHeight="1">
      <c r="A36" s="75" t="s">
        <v>16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22">
        <v>74</v>
      </c>
      <c r="P36" s="23">
        <v>7</v>
      </c>
      <c r="Q36" s="23">
        <v>1</v>
      </c>
      <c r="R36" s="24" t="s">
        <v>34</v>
      </c>
      <c r="S36" s="22" t="s">
        <v>17</v>
      </c>
      <c r="T36" s="30">
        <v>21</v>
      </c>
      <c r="U36" s="30">
        <v>21</v>
      </c>
      <c r="V36" s="30">
        <v>21</v>
      </c>
    </row>
    <row r="37" spans="1:22" ht="21.75" customHeight="1">
      <c r="A37" s="75" t="s">
        <v>35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22">
        <v>74</v>
      </c>
      <c r="P37" s="23">
        <v>7</v>
      </c>
      <c r="Q37" s="23">
        <v>1</v>
      </c>
      <c r="R37" s="24" t="s">
        <v>34</v>
      </c>
      <c r="S37" s="22" t="s">
        <v>36</v>
      </c>
      <c r="T37" s="30">
        <v>32</v>
      </c>
      <c r="U37" s="30">
        <v>32</v>
      </c>
      <c r="V37" s="30">
        <v>32</v>
      </c>
    </row>
    <row r="38" spans="1:22" ht="31.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64" t="s">
        <v>27</v>
      </c>
      <c r="O38" s="22">
        <v>74</v>
      </c>
      <c r="P38" s="23">
        <v>7</v>
      </c>
      <c r="Q38" s="23">
        <v>1</v>
      </c>
      <c r="R38" s="33">
        <v>1810070900</v>
      </c>
      <c r="S38" s="22">
        <v>600</v>
      </c>
      <c r="T38" s="30">
        <v>16342</v>
      </c>
      <c r="U38" s="30">
        <v>16342</v>
      </c>
      <c r="V38" s="30">
        <v>16342</v>
      </c>
    </row>
    <row r="39" spans="1:22" ht="49.15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40" t="s">
        <v>37</v>
      </c>
      <c r="O39" s="19">
        <v>74</v>
      </c>
      <c r="P39" s="20">
        <v>7</v>
      </c>
      <c r="Q39" s="20">
        <v>1</v>
      </c>
      <c r="R39" s="21" t="s">
        <v>38</v>
      </c>
      <c r="S39" s="19"/>
      <c r="T39" s="31">
        <f>T40</f>
        <v>0</v>
      </c>
      <c r="U39" s="31">
        <f>U40</f>
        <v>0</v>
      </c>
      <c r="V39" s="31">
        <f>V40</f>
        <v>0</v>
      </c>
    </row>
    <row r="40" spans="1:22" ht="81.599999999999994" customHeight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 t="s">
        <v>25</v>
      </c>
      <c r="O40" s="22">
        <v>74</v>
      </c>
      <c r="P40" s="23">
        <v>7</v>
      </c>
      <c r="Q40" s="23">
        <v>1</v>
      </c>
      <c r="R40" s="24" t="s">
        <v>38</v>
      </c>
      <c r="S40" s="22">
        <v>100</v>
      </c>
      <c r="T40" s="30">
        <v>0</v>
      </c>
      <c r="U40" s="30">
        <v>0</v>
      </c>
      <c r="V40" s="30">
        <v>0</v>
      </c>
    </row>
    <row r="41" spans="1:22" ht="28.5" customHeight="1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40" t="s">
        <v>39</v>
      </c>
      <c r="O41" s="19">
        <v>74</v>
      </c>
      <c r="P41" s="20">
        <v>7</v>
      </c>
      <c r="Q41" s="20">
        <v>1</v>
      </c>
      <c r="R41" s="34" t="s">
        <v>40</v>
      </c>
      <c r="S41" s="19"/>
      <c r="T41" s="31">
        <f>T42+T43</f>
        <v>1248</v>
      </c>
      <c r="U41" s="31">
        <f t="shared" ref="U41:V41" si="8">U42+U43</f>
        <v>0</v>
      </c>
      <c r="V41" s="31">
        <f t="shared" si="8"/>
        <v>0</v>
      </c>
    </row>
    <row r="42" spans="1:22" ht="31.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 t="s">
        <v>16</v>
      </c>
      <c r="O42" s="22">
        <v>74</v>
      </c>
      <c r="P42" s="23">
        <v>7</v>
      </c>
      <c r="Q42" s="23">
        <v>1</v>
      </c>
      <c r="R42" s="33" t="s">
        <v>40</v>
      </c>
      <c r="S42" s="22">
        <v>200</v>
      </c>
      <c r="T42" s="30">
        <v>307</v>
      </c>
      <c r="U42" s="30">
        <v>0</v>
      </c>
      <c r="V42" s="30">
        <v>0</v>
      </c>
    </row>
    <row r="43" spans="1:22" ht="31.15" customHeight="1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 t="s">
        <v>27</v>
      </c>
      <c r="O43" s="22">
        <v>74</v>
      </c>
      <c r="P43" s="23">
        <v>7</v>
      </c>
      <c r="Q43" s="23">
        <v>1</v>
      </c>
      <c r="R43" s="33" t="s">
        <v>40</v>
      </c>
      <c r="S43" s="22">
        <v>600</v>
      </c>
      <c r="T43" s="30">
        <v>941</v>
      </c>
      <c r="U43" s="30">
        <v>0</v>
      </c>
      <c r="V43" s="30">
        <v>0</v>
      </c>
    </row>
    <row r="44" spans="1:22" ht="111.6" customHeight="1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40" t="s">
        <v>41</v>
      </c>
      <c r="O44" s="19">
        <v>74</v>
      </c>
      <c r="P44" s="20">
        <v>7</v>
      </c>
      <c r="Q44" s="20">
        <v>1</v>
      </c>
      <c r="R44" s="34" t="s">
        <v>42</v>
      </c>
      <c r="S44" s="19"/>
      <c r="T44" s="31">
        <f t="shared" ref="T44:V45" si="9">T45</f>
        <v>0</v>
      </c>
      <c r="U44" s="31">
        <f t="shared" si="9"/>
        <v>0</v>
      </c>
      <c r="V44" s="31">
        <f t="shared" si="9"/>
        <v>0</v>
      </c>
    </row>
    <row r="45" spans="1:22" ht="98.45" customHeight="1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40" t="s">
        <v>41</v>
      </c>
      <c r="O45" s="19">
        <v>74</v>
      </c>
      <c r="P45" s="20">
        <v>7</v>
      </c>
      <c r="Q45" s="20">
        <v>1</v>
      </c>
      <c r="R45" s="34" t="s">
        <v>43</v>
      </c>
      <c r="S45" s="19"/>
      <c r="T45" s="31">
        <f t="shared" si="9"/>
        <v>0</v>
      </c>
      <c r="U45" s="31">
        <f t="shared" si="9"/>
        <v>0</v>
      </c>
      <c r="V45" s="31">
        <f t="shared" si="9"/>
        <v>0</v>
      </c>
    </row>
    <row r="46" spans="1:22" ht="32.450000000000003" customHeight="1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 t="s">
        <v>16</v>
      </c>
      <c r="O46" s="22">
        <v>74</v>
      </c>
      <c r="P46" s="23">
        <v>7</v>
      </c>
      <c r="Q46" s="23">
        <v>1</v>
      </c>
      <c r="R46" s="33" t="s">
        <v>43</v>
      </c>
      <c r="S46" s="22">
        <v>200</v>
      </c>
      <c r="T46" s="30">
        <v>0</v>
      </c>
      <c r="U46" s="30">
        <v>0</v>
      </c>
      <c r="V46" s="30">
        <v>0</v>
      </c>
    </row>
    <row r="47" spans="1:22" ht="63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 t="s">
        <v>44</v>
      </c>
      <c r="O47" s="22">
        <v>74</v>
      </c>
      <c r="P47" s="23">
        <v>7</v>
      </c>
      <c r="Q47" s="23">
        <v>1</v>
      </c>
      <c r="R47" s="33" t="s">
        <v>45</v>
      </c>
      <c r="S47" s="22"/>
      <c r="T47" s="30">
        <f>T48</f>
        <v>978</v>
      </c>
      <c r="U47" s="30">
        <f t="shared" ref="U47:V47" si="10">U48</f>
        <v>0</v>
      </c>
      <c r="V47" s="30">
        <f t="shared" si="10"/>
        <v>0</v>
      </c>
    </row>
    <row r="48" spans="1:22" ht="31.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64" t="s">
        <v>27</v>
      </c>
      <c r="O48" s="22">
        <v>74</v>
      </c>
      <c r="P48" s="23">
        <v>7</v>
      </c>
      <c r="Q48" s="23">
        <v>1</v>
      </c>
      <c r="R48" s="33" t="s">
        <v>45</v>
      </c>
      <c r="S48" s="22">
        <v>600</v>
      </c>
      <c r="T48" s="30">
        <v>978</v>
      </c>
      <c r="U48" s="30">
        <v>0</v>
      </c>
      <c r="V48" s="30">
        <v>0</v>
      </c>
    </row>
    <row r="49" spans="1:22" ht="21" customHeight="1">
      <c r="A49" s="79" t="s">
        <v>46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19">
        <v>74</v>
      </c>
      <c r="P49" s="20">
        <v>7</v>
      </c>
      <c r="Q49" s="20">
        <v>2</v>
      </c>
      <c r="R49" s="21">
        <v>0</v>
      </c>
      <c r="S49" s="19">
        <v>0</v>
      </c>
      <c r="T49" s="31">
        <f t="shared" ref="T49:V49" si="11">T50</f>
        <v>144283.79999999999</v>
      </c>
      <c r="U49" s="31">
        <f t="shared" si="11"/>
        <v>140581</v>
      </c>
      <c r="V49" s="31">
        <f t="shared" si="11"/>
        <v>140518.9</v>
      </c>
    </row>
    <row r="50" spans="1:22" ht="30.75" customHeight="1">
      <c r="A50" s="79" t="s">
        <v>20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19">
        <v>74</v>
      </c>
      <c r="P50" s="20">
        <v>7</v>
      </c>
      <c r="Q50" s="20">
        <v>2</v>
      </c>
      <c r="R50" s="21" t="s">
        <v>21</v>
      </c>
      <c r="S50" s="19" t="s">
        <v>12</v>
      </c>
      <c r="T50" s="31">
        <f>T51+T86+T88</f>
        <v>144283.79999999999</v>
      </c>
      <c r="U50" s="31">
        <f t="shared" ref="U50:V50" si="12">U51+U86+U88</f>
        <v>140581</v>
      </c>
      <c r="V50" s="31">
        <f t="shared" si="12"/>
        <v>140518.9</v>
      </c>
    </row>
    <row r="51" spans="1:22" ht="77.25" customHeight="1">
      <c r="A51" s="75" t="s">
        <v>47</v>
      </c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22">
        <v>74</v>
      </c>
      <c r="P51" s="23">
        <v>7</v>
      </c>
      <c r="Q51" s="23">
        <v>2</v>
      </c>
      <c r="R51" s="24" t="s">
        <v>48</v>
      </c>
      <c r="S51" s="22" t="s">
        <v>12</v>
      </c>
      <c r="T51" s="30">
        <f>T52+T60+T62+T65+T70+T75+T83+T81+T68+T78+T57</f>
        <v>144060.19999999998</v>
      </c>
      <c r="U51" s="30">
        <f t="shared" ref="U51:V51" si="13">U52+U60+U62+U65+U70+U75+U83+U81+U68+U78+U57</f>
        <v>140357.4</v>
      </c>
      <c r="V51" s="30">
        <f t="shared" si="13"/>
        <v>140248.79999999999</v>
      </c>
    </row>
    <row r="52" spans="1:22" ht="98.25" customHeight="1">
      <c r="A52" s="75" t="s">
        <v>49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22">
        <v>74</v>
      </c>
      <c r="P52" s="23">
        <v>7</v>
      </c>
      <c r="Q52" s="23">
        <v>2</v>
      </c>
      <c r="R52" s="24" t="s">
        <v>50</v>
      </c>
      <c r="S52" s="22" t="s">
        <v>12</v>
      </c>
      <c r="T52" s="30">
        <f>T53+T54+T55+T56</f>
        <v>15940</v>
      </c>
      <c r="U52" s="30">
        <f t="shared" ref="U52:V52" si="14">U53+U54+U55+U56</f>
        <v>15940</v>
      </c>
      <c r="V52" s="30">
        <f t="shared" si="14"/>
        <v>15940</v>
      </c>
    </row>
    <row r="53" spans="1:22" ht="84.75" customHeight="1">
      <c r="A53" s="75" t="s">
        <v>25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22">
        <v>74</v>
      </c>
      <c r="P53" s="23">
        <v>7</v>
      </c>
      <c r="Q53" s="23">
        <v>2</v>
      </c>
      <c r="R53" s="24" t="s">
        <v>50</v>
      </c>
      <c r="S53" s="22" t="s">
        <v>26</v>
      </c>
      <c r="T53" s="30">
        <v>7034</v>
      </c>
      <c r="U53" s="30">
        <v>7034</v>
      </c>
      <c r="V53" s="30">
        <v>7034</v>
      </c>
    </row>
    <row r="54" spans="1:22" ht="30.75" customHeight="1">
      <c r="A54" s="75" t="s">
        <v>16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22">
        <v>74</v>
      </c>
      <c r="P54" s="23">
        <v>7</v>
      </c>
      <c r="Q54" s="23">
        <v>2</v>
      </c>
      <c r="R54" s="24" t="s">
        <v>50</v>
      </c>
      <c r="S54" s="22" t="s">
        <v>17</v>
      </c>
      <c r="T54" s="30">
        <v>5872</v>
      </c>
      <c r="U54" s="30">
        <v>5872</v>
      </c>
      <c r="V54" s="30">
        <v>5872</v>
      </c>
    </row>
    <row r="55" spans="1:22" ht="33" customHeight="1">
      <c r="A55" s="75" t="s">
        <v>27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22">
        <v>74</v>
      </c>
      <c r="P55" s="23">
        <v>7</v>
      </c>
      <c r="Q55" s="23">
        <v>2</v>
      </c>
      <c r="R55" s="24" t="s">
        <v>50</v>
      </c>
      <c r="S55" s="22" t="s">
        <v>51</v>
      </c>
      <c r="T55" s="30">
        <v>2643</v>
      </c>
      <c r="U55" s="30">
        <v>2643</v>
      </c>
      <c r="V55" s="30">
        <v>2643</v>
      </c>
    </row>
    <row r="56" spans="1:22" ht="21" customHeight="1">
      <c r="A56" s="75" t="s">
        <v>28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22">
        <v>74</v>
      </c>
      <c r="P56" s="23">
        <v>7</v>
      </c>
      <c r="Q56" s="23">
        <v>2</v>
      </c>
      <c r="R56" s="24" t="s">
        <v>50</v>
      </c>
      <c r="S56" s="22" t="s">
        <v>29</v>
      </c>
      <c r="T56" s="30">
        <v>391</v>
      </c>
      <c r="U56" s="30">
        <v>391</v>
      </c>
      <c r="V56" s="30">
        <v>391</v>
      </c>
    </row>
    <row r="57" spans="1:22" ht="110.2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5" t="s">
        <v>225</v>
      </c>
      <c r="O57" s="19">
        <v>74</v>
      </c>
      <c r="P57" s="20">
        <v>7</v>
      </c>
      <c r="Q57" s="20">
        <v>2</v>
      </c>
      <c r="R57" s="2">
        <v>1820053032</v>
      </c>
      <c r="S57" s="19"/>
      <c r="T57" s="31">
        <f>T58+T59</f>
        <v>9033</v>
      </c>
      <c r="U57" s="31">
        <f t="shared" ref="U57:V57" si="15">U58+U59</f>
        <v>9033</v>
      </c>
      <c r="V57" s="31">
        <f t="shared" si="15"/>
        <v>9033</v>
      </c>
    </row>
    <row r="58" spans="1:22" ht="78.7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 t="s">
        <v>25</v>
      </c>
      <c r="O58" s="22">
        <v>74</v>
      </c>
      <c r="P58" s="23">
        <v>7</v>
      </c>
      <c r="Q58" s="23">
        <v>2</v>
      </c>
      <c r="R58" s="25">
        <v>1820053032</v>
      </c>
      <c r="S58" s="22">
        <v>100</v>
      </c>
      <c r="T58" s="30">
        <v>7080</v>
      </c>
      <c r="U58" s="30">
        <v>7080</v>
      </c>
      <c r="V58" s="30">
        <v>7080</v>
      </c>
    </row>
    <row r="59" spans="1:22" ht="31.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 t="s">
        <v>27</v>
      </c>
      <c r="O59" s="22">
        <v>74</v>
      </c>
      <c r="P59" s="23">
        <v>7</v>
      </c>
      <c r="Q59" s="23">
        <v>2</v>
      </c>
      <c r="R59" s="25">
        <v>1820053032</v>
      </c>
      <c r="S59" s="22">
        <v>600</v>
      </c>
      <c r="T59" s="30">
        <v>1953</v>
      </c>
      <c r="U59" s="30">
        <v>1953</v>
      </c>
      <c r="V59" s="30">
        <v>1953</v>
      </c>
    </row>
    <row r="60" spans="1:22" ht="70.5" customHeight="1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40" t="s">
        <v>52</v>
      </c>
      <c r="O60" s="22">
        <v>74</v>
      </c>
      <c r="P60" s="23">
        <v>7</v>
      </c>
      <c r="Q60" s="23">
        <v>2</v>
      </c>
      <c r="R60" s="28">
        <v>1820060940</v>
      </c>
      <c r="S60" s="22"/>
      <c r="T60" s="30">
        <f>T61</f>
        <v>2935</v>
      </c>
      <c r="U60" s="30">
        <f>U61</f>
        <v>2935</v>
      </c>
      <c r="V60" s="30">
        <f>V61</f>
        <v>2935</v>
      </c>
    </row>
    <row r="61" spans="1:22" ht="32.450000000000003" customHeight="1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 t="s">
        <v>16</v>
      </c>
      <c r="O61" s="22">
        <v>74</v>
      </c>
      <c r="P61" s="23">
        <v>7</v>
      </c>
      <c r="Q61" s="23">
        <v>2</v>
      </c>
      <c r="R61" s="28">
        <v>1820060940</v>
      </c>
      <c r="S61" s="22">
        <v>200</v>
      </c>
      <c r="T61" s="30">
        <v>2935</v>
      </c>
      <c r="U61" s="30">
        <v>2935</v>
      </c>
      <c r="V61" s="30">
        <v>2935</v>
      </c>
    </row>
    <row r="62" spans="1:22" ht="84" customHeight="1">
      <c r="A62" s="84" t="s">
        <v>53</v>
      </c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6"/>
      <c r="O62" s="19">
        <v>74</v>
      </c>
      <c r="P62" s="20">
        <v>7</v>
      </c>
      <c r="Q62" s="20">
        <v>2</v>
      </c>
      <c r="R62" s="21" t="s">
        <v>54</v>
      </c>
      <c r="S62" s="19" t="s">
        <v>12</v>
      </c>
      <c r="T62" s="31">
        <f>T64+T63</f>
        <v>21</v>
      </c>
      <c r="U62" s="31">
        <f>U64+U63</f>
        <v>21</v>
      </c>
      <c r="V62" s="31">
        <f>V64+V63</f>
        <v>21</v>
      </c>
    </row>
    <row r="63" spans="1:22" ht="30" customHeight="1">
      <c r="A63" s="75" t="s">
        <v>55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22">
        <v>74</v>
      </c>
      <c r="P63" s="23">
        <v>7</v>
      </c>
      <c r="Q63" s="23">
        <v>2</v>
      </c>
      <c r="R63" s="24" t="s">
        <v>54</v>
      </c>
      <c r="S63" s="22" t="s">
        <v>17</v>
      </c>
      <c r="T63" s="30">
        <v>21</v>
      </c>
      <c r="U63" s="30">
        <v>21</v>
      </c>
      <c r="V63" s="30">
        <v>21</v>
      </c>
    </row>
    <row r="64" spans="1:22" ht="37.5" customHeight="1">
      <c r="A64" s="75" t="s">
        <v>27</v>
      </c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22">
        <v>74</v>
      </c>
      <c r="P64" s="23">
        <v>7</v>
      </c>
      <c r="Q64" s="23">
        <v>2</v>
      </c>
      <c r="R64" s="24" t="s">
        <v>54</v>
      </c>
      <c r="S64" s="22" t="s">
        <v>51</v>
      </c>
      <c r="T64" s="30">
        <v>0</v>
      </c>
      <c r="U64" s="30">
        <v>0</v>
      </c>
      <c r="V64" s="30">
        <v>0</v>
      </c>
    </row>
    <row r="65" spans="1:22" ht="84.75" customHeight="1">
      <c r="A65" s="79" t="s">
        <v>56</v>
      </c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19">
        <v>74</v>
      </c>
      <c r="P65" s="20">
        <v>7</v>
      </c>
      <c r="Q65" s="20">
        <v>2</v>
      </c>
      <c r="R65" s="21" t="s">
        <v>57</v>
      </c>
      <c r="S65" s="19" t="s">
        <v>12</v>
      </c>
      <c r="T65" s="31">
        <f>T66+T67</f>
        <v>11</v>
      </c>
      <c r="U65" s="31">
        <f>U66+U67</f>
        <v>0</v>
      </c>
      <c r="V65" s="31">
        <f>V66+V67</f>
        <v>0</v>
      </c>
    </row>
    <row r="66" spans="1:22" ht="32.450000000000003" customHeight="1">
      <c r="A66" s="75" t="s">
        <v>16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22">
        <v>74</v>
      </c>
      <c r="P66" s="23">
        <v>7</v>
      </c>
      <c r="Q66" s="23">
        <v>2</v>
      </c>
      <c r="R66" s="24" t="s">
        <v>57</v>
      </c>
      <c r="S66" s="22">
        <v>200</v>
      </c>
      <c r="T66" s="30">
        <v>3</v>
      </c>
      <c r="U66" s="30">
        <v>0</v>
      </c>
      <c r="V66" s="30">
        <v>0</v>
      </c>
    </row>
    <row r="67" spans="1:22" ht="32.25" customHeight="1">
      <c r="A67" s="75" t="s">
        <v>35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22">
        <v>74</v>
      </c>
      <c r="P67" s="23">
        <v>7</v>
      </c>
      <c r="Q67" s="23">
        <v>2</v>
      </c>
      <c r="R67" s="24" t="s">
        <v>57</v>
      </c>
      <c r="S67" s="22">
        <v>300</v>
      </c>
      <c r="T67" s="30">
        <v>8</v>
      </c>
      <c r="U67" s="30">
        <v>0</v>
      </c>
      <c r="V67" s="30">
        <v>0</v>
      </c>
    </row>
    <row r="68" spans="1:22" ht="93" customHeight="1">
      <c r="A68" s="41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65" t="s">
        <v>58</v>
      </c>
      <c r="O68" s="22">
        <v>74</v>
      </c>
      <c r="P68" s="23">
        <v>7</v>
      </c>
      <c r="Q68" s="23">
        <v>2</v>
      </c>
      <c r="R68" s="33">
        <v>1830060990</v>
      </c>
      <c r="S68" s="22"/>
      <c r="T68" s="30">
        <f>T69</f>
        <v>102</v>
      </c>
      <c r="U68" s="30">
        <f t="shared" ref="U68:V68" si="16">U69</f>
        <v>0</v>
      </c>
      <c r="V68" s="30">
        <f t="shared" si="16"/>
        <v>0</v>
      </c>
    </row>
    <row r="69" spans="1:22" ht="32.25" customHeight="1">
      <c r="A69" s="41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3" t="s">
        <v>16</v>
      </c>
      <c r="O69" s="22">
        <v>74</v>
      </c>
      <c r="P69" s="23">
        <v>7</v>
      </c>
      <c r="Q69" s="23">
        <v>2</v>
      </c>
      <c r="R69" s="33">
        <v>1830060990</v>
      </c>
      <c r="S69" s="22">
        <v>200</v>
      </c>
      <c r="T69" s="30">
        <v>102</v>
      </c>
      <c r="U69" s="30">
        <v>0</v>
      </c>
      <c r="V69" s="30">
        <v>0</v>
      </c>
    </row>
    <row r="70" spans="1:22" ht="109.5" customHeight="1">
      <c r="A70" s="84" t="s">
        <v>59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6"/>
      <c r="O70" s="19">
        <v>74</v>
      </c>
      <c r="P70" s="20">
        <v>7</v>
      </c>
      <c r="Q70" s="20">
        <v>2</v>
      </c>
      <c r="R70" s="21" t="s">
        <v>60</v>
      </c>
      <c r="S70" s="19" t="s">
        <v>12</v>
      </c>
      <c r="T70" s="31">
        <f>T71+T72+T73+T74</f>
        <v>107430</v>
      </c>
      <c r="U70" s="31">
        <f>U71+U72+U73+U74</f>
        <v>107430</v>
      </c>
      <c r="V70" s="31">
        <f>V71+V72+V73+V74</f>
        <v>107430</v>
      </c>
    </row>
    <row r="71" spans="1:22" ht="86.25" customHeight="1">
      <c r="A71" s="75" t="s">
        <v>25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22">
        <v>74</v>
      </c>
      <c r="P71" s="23">
        <v>7</v>
      </c>
      <c r="Q71" s="23">
        <v>2</v>
      </c>
      <c r="R71" s="24" t="s">
        <v>60</v>
      </c>
      <c r="S71" s="22" t="s">
        <v>26</v>
      </c>
      <c r="T71" s="30">
        <v>77732</v>
      </c>
      <c r="U71" s="30">
        <v>77732</v>
      </c>
      <c r="V71" s="30">
        <v>77732</v>
      </c>
    </row>
    <row r="72" spans="1:22" ht="31.5" customHeight="1">
      <c r="A72" s="75" t="s">
        <v>16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22">
        <v>74</v>
      </c>
      <c r="P72" s="23">
        <v>7</v>
      </c>
      <c r="Q72" s="23">
        <v>2</v>
      </c>
      <c r="R72" s="24" t="s">
        <v>60</v>
      </c>
      <c r="S72" s="22" t="s">
        <v>17</v>
      </c>
      <c r="T72" s="30">
        <v>1097</v>
      </c>
      <c r="U72" s="30">
        <v>1097</v>
      </c>
      <c r="V72" s="30">
        <v>1097</v>
      </c>
    </row>
    <row r="73" spans="1:22" ht="31.5" customHeight="1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 t="s">
        <v>35</v>
      </c>
      <c r="O73" s="22">
        <v>74</v>
      </c>
      <c r="P73" s="23">
        <v>7</v>
      </c>
      <c r="Q73" s="23">
        <v>2</v>
      </c>
      <c r="R73" s="24" t="s">
        <v>60</v>
      </c>
      <c r="S73" s="22">
        <v>300</v>
      </c>
      <c r="T73" s="30">
        <v>133</v>
      </c>
      <c r="U73" s="30">
        <v>133</v>
      </c>
      <c r="V73" s="30">
        <v>133</v>
      </c>
    </row>
    <row r="74" spans="1:22" ht="52.5" customHeight="1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 t="s">
        <v>61</v>
      </c>
      <c r="O74" s="22">
        <v>74</v>
      </c>
      <c r="P74" s="23">
        <v>7</v>
      </c>
      <c r="Q74" s="23">
        <v>2</v>
      </c>
      <c r="R74" s="24" t="s">
        <v>60</v>
      </c>
      <c r="S74" s="22">
        <v>600</v>
      </c>
      <c r="T74" s="30">
        <v>28468</v>
      </c>
      <c r="U74" s="30">
        <v>28468</v>
      </c>
      <c r="V74" s="30">
        <v>28468</v>
      </c>
    </row>
    <row r="75" spans="1:22" ht="66.75" customHeight="1">
      <c r="A75" s="79" t="s">
        <v>62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19">
        <v>74</v>
      </c>
      <c r="P75" s="20">
        <v>7</v>
      </c>
      <c r="Q75" s="20">
        <v>2</v>
      </c>
      <c r="R75" s="34" t="s">
        <v>275</v>
      </c>
      <c r="S75" s="19" t="s">
        <v>12</v>
      </c>
      <c r="T75" s="31">
        <f>T76+T77</f>
        <v>739.4</v>
      </c>
      <c r="U75" s="31">
        <f>U76+U77</f>
        <v>739.4</v>
      </c>
      <c r="V75" s="31">
        <f>V76+V77</f>
        <v>739.4</v>
      </c>
    </row>
    <row r="76" spans="1:22" ht="30" customHeight="1">
      <c r="A76" s="75" t="s">
        <v>16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22">
        <v>74</v>
      </c>
      <c r="P76" s="23">
        <v>7</v>
      </c>
      <c r="Q76" s="23">
        <v>2</v>
      </c>
      <c r="R76" s="33" t="s">
        <v>275</v>
      </c>
      <c r="S76" s="22" t="s">
        <v>17</v>
      </c>
      <c r="T76" s="30">
        <f>377.1+7.4</f>
        <v>384.5</v>
      </c>
      <c r="U76" s="30">
        <f>377.1+7.4</f>
        <v>384.5</v>
      </c>
      <c r="V76" s="30">
        <f>377.1+7.4</f>
        <v>384.5</v>
      </c>
    </row>
    <row r="77" spans="1:22" ht="30.75" customHeight="1">
      <c r="A77" s="75" t="s">
        <v>27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22">
        <v>74</v>
      </c>
      <c r="P77" s="23">
        <v>7</v>
      </c>
      <c r="Q77" s="23">
        <v>2</v>
      </c>
      <c r="R77" s="33" t="s">
        <v>275</v>
      </c>
      <c r="S77" s="22" t="s">
        <v>51</v>
      </c>
      <c r="T77" s="30">
        <v>354.9</v>
      </c>
      <c r="U77" s="30">
        <v>354.9</v>
      </c>
      <c r="V77" s="30">
        <v>354.9</v>
      </c>
    </row>
    <row r="78" spans="1:22" ht="63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45" t="s">
        <v>222</v>
      </c>
      <c r="O78" s="19">
        <v>74</v>
      </c>
      <c r="P78" s="20">
        <v>7</v>
      </c>
      <c r="Q78" s="20">
        <v>2</v>
      </c>
      <c r="R78" s="21" t="s">
        <v>224</v>
      </c>
      <c r="S78" s="19"/>
      <c r="T78" s="31">
        <f>T79+T80</f>
        <v>4506.8</v>
      </c>
      <c r="U78" s="31">
        <f t="shared" ref="U78:V78" si="17">U79+U80</f>
        <v>4259</v>
      </c>
      <c r="V78" s="31">
        <f t="shared" si="17"/>
        <v>4150.3999999999996</v>
      </c>
    </row>
    <row r="79" spans="1:22" ht="30.75" customHeight="1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44" t="s">
        <v>16</v>
      </c>
      <c r="O79" s="22">
        <v>74</v>
      </c>
      <c r="P79" s="23">
        <v>7</v>
      </c>
      <c r="Q79" s="23">
        <v>2</v>
      </c>
      <c r="R79" s="24" t="s">
        <v>224</v>
      </c>
      <c r="S79" s="22">
        <v>200</v>
      </c>
      <c r="T79" s="30">
        <v>1920.7</v>
      </c>
      <c r="U79" s="30">
        <v>1815.1</v>
      </c>
      <c r="V79" s="30">
        <v>1768.8</v>
      </c>
    </row>
    <row r="80" spans="1:22" ht="30.75" customHeight="1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 t="s">
        <v>223</v>
      </c>
      <c r="O80" s="22">
        <v>74</v>
      </c>
      <c r="P80" s="23">
        <v>7</v>
      </c>
      <c r="Q80" s="23">
        <v>2</v>
      </c>
      <c r="R80" s="24" t="s">
        <v>224</v>
      </c>
      <c r="S80" s="22">
        <v>600</v>
      </c>
      <c r="T80" s="30">
        <v>2586.1</v>
      </c>
      <c r="U80" s="30">
        <v>2443.9</v>
      </c>
      <c r="V80" s="30">
        <v>2381.6</v>
      </c>
    </row>
    <row r="81" spans="1:22" ht="31.5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40" t="s">
        <v>63</v>
      </c>
      <c r="O81" s="19">
        <v>74</v>
      </c>
      <c r="P81" s="20">
        <v>7</v>
      </c>
      <c r="Q81" s="20">
        <v>2</v>
      </c>
      <c r="R81" s="21" t="s">
        <v>64</v>
      </c>
      <c r="S81" s="19"/>
      <c r="T81" s="31">
        <f>T82</f>
        <v>0</v>
      </c>
      <c r="U81" s="31">
        <f>U82</f>
        <v>0</v>
      </c>
      <c r="V81" s="31">
        <f>V82</f>
        <v>0</v>
      </c>
    </row>
    <row r="82" spans="1:22" ht="30.75" customHeight="1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 t="s">
        <v>16</v>
      </c>
      <c r="O82" s="22">
        <v>74</v>
      </c>
      <c r="P82" s="23">
        <v>7</v>
      </c>
      <c r="Q82" s="23">
        <v>2</v>
      </c>
      <c r="R82" s="24" t="s">
        <v>64</v>
      </c>
      <c r="S82" s="22">
        <v>200</v>
      </c>
      <c r="T82" s="30">
        <v>0</v>
      </c>
      <c r="U82" s="30">
        <v>0</v>
      </c>
      <c r="V82" s="30">
        <v>0</v>
      </c>
    </row>
    <row r="83" spans="1:22" ht="30.75" customHeight="1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40" t="s">
        <v>39</v>
      </c>
      <c r="O83" s="19">
        <v>74</v>
      </c>
      <c r="P83" s="20">
        <v>7</v>
      </c>
      <c r="Q83" s="20">
        <v>2</v>
      </c>
      <c r="R83" s="34" t="s">
        <v>65</v>
      </c>
      <c r="S83" s="19"/>
      <c r="T83" s="31">
        <f>T84+T85</f>
        <v>3342</v>
      </c>
      <c r="U83" s="31">
        <f>U84+U85</f>
        <v>0</v>
      </c>
      <c r="V83" s="31">
        <f>V84+V85</f>
        <v>0</v>
      </c>
    </row>
    <row r="84" spans="1:22" ht="30.75" customHeight="1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 t="s">
        <v>16</v>
      </c>
      <c r="O84" s="22">
        <v>74</v>
      </c>
      <c r="P84" s="23">
        <v>7</v>
      </c>
      <c r="Q84" s="23">
        <v>2</v>
      </c>
      <c r="R84" s="33" t="s">
        <v>65</v>
      </c>
      <c r="S84" s="22">
        <v>200</v>
      </c>
      <c r="T84" s="30">
        <v>2005</v>
      </c>
      <c r="U84" s="30">
        <v>0</v>
      </c>
      <c r="V84" s="30">
        <v>0</v>
      </c>
    </row>
    <row r="85" spans="1:22" ht="45.75" customHeight="1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67" t="s">
        <v>66</v>
      </c>
      <c r="O85" s="22">
        <v>74</v>
      </c>
      <c r="P85" s="23">
        <v>7</v>
      </c>
      <c r="Q85" s="23">
        <v>2</v>
      </c>
      <c r="R85" s="33" t="s">
        <v>65</v>
      </c>
      <c r="S85" s="22">
        <v>600</v>
      </c>
      <c r="T85" s="30">
        <v>1337</v>
      </c>
      <c r="U85" s="30">
        <v>0</v>
      </c>
      <c r="V85" s="30">
        <v>0</v>
      </c>
    </row>
    <row r="86" spans="1:22" ht="63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 t="s">
        <v>44</v>
      </c>
      <c r="O86" s="22">
        <v>74</v>
      </c>
      <c r="P86" s="23">
        <v>7</v>
      </c>
      <c r="Q86" s="23">
        <v>2</v>
      </c>
      <c r="R86" s="33" t="s">
        <v>45</v>
      </c>
      <c r="S86" s="22"/>
      <c r="T86" s="30">
        <f>T87</f>
        <v>0</v>
      </c>
      <c r="U86" s="30">
        <f t="shared" ref="U86:V86" si="18">U87</f>
        <v>0</v>
      </c>
      <c r="V86" s="30">
        <f t="shared" si="18"/>
        <v>0</v>
      </c>
    </row>
    <row r="87" spans="1:22" ht="31.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 t="s">
        <v>16</v>
      </c>
      <c r="O87" s="22">
        <v>74</v>
      </c>
      <c r="P87" s="23">
        <v>7</v>
      </c>
      <c r="Q87" s="23">
        <v>2</v>
      </c>
      <c r="R87" s="33" t="s">
        <v>45</v>
      </c>
      <c r="S87" s="22">
        <v>200</v>
      </c>
      <c r="T87" s="30"/>
      <c r="U87" s="30"/>
      <c r="V87" s="30"/>
    </row>
    <row r="88" spans="1:22" ht="94.5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6" t="s">
        <v>276</v>
      </c>
      <c r="O88" s="19">
        <v>74</v>
      </c>
      <c r="P88" s="20">
        <v>7</v>
      </c>
      <c r="Q88" s="20">
        <v>2</v>
      </c>
      <c r="R88" s="34" t="s">
        <v>277</v>
      </c>
      <c r="S88" s="19"/>
      <c r="T88" s="31">
        <f>T89</f>
        <v>223.6</v>
      </c>
      <c r="U88" s="31">
        <f t="shared" ref="U88:V88" si="19">U89</f>
        <v>223.6</v>
      </c>
      <c r="V88" s="31">
        <f t="shared" si="19"/>
        <v>270.10000000000002</v>
      </c>
    </row>
    <row r="89" spans="1:22" ht="31.5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 t="s">
        <v>66</v>
      </c>
      <c r="O89" s="22">
        <v>74</v>
      </c>
      <c r="P89" s="23">
        <v>7</v>
      </c>
      <c r="Q89" s="23">
        <v>2</v>
      </c>
      <c r="R89" s="33" t="s">
        <v>277</v>
      </c>
      <c r="S89" s="22">
        <v>600</v>
      </c>
      <c r="T89" s="30">
        <v>223.6</v>
      </c>
      <c r="U89" s="30">
        <v>223.6</v>
      </c>
      <c r="V89" s="30">
        <v>270.10000000000002</v>
      </c>
    </row>
    <row r="90" spans="1:22" ht="21" customHeight="1">
      <c r="A90" s="79" t="s">
        <v>71</v>
      </c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19">
        <v>74</v>
      </c>
      <c r="P90" s="20">
        <v>7</v>
      </c>
      <c r="Q90" s="20">
        <v>9</v>
      </c>
      <c r="R90" s="21">
        <v>0</v>
      </c>
      <c r="S90" s="19">
        <v>0</v>
      </c>
      <c r="T90" s="31">
        <f>T91+T98+T102+T109+T121+T124+T126+T129</f>
        <v>9946.1</v>
      </c>
      <c r="U90" s="31">
        <f>U91+U98+U102+U109+U121+U124+U126+U129</f>
        <v>9128.1</v>
      </c>
      <c r="V90" s="31">
        <f>V91+V98+V102+V109+V121+V124+V126+V129</f>
        <v>9128.1</v>
      </c>
    </row>
    <row r="91" spans="1:22" ht="64.5" customHeight="1">
      <c r="A91" s="79" t="s">
        <v>72</v>
      </c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19">
        <v>74</v>
      </c>
      <c r="P91" s="20">
        <v>7</v>
      </c>
      <c r="Q91" s="20">
        <v>9</v>
      </c>
      <c r="R91" s="21" t="s">
        <v>73</v>
      </c>
      <c r="S91" s="19" t="s">
        <v>12</v>
      </c>
      <c r="T91" s="31">
        <f t="shared" ref="T91:V92" si="20">T92</f>
        <v>2674</v>
      </c>
      <c r="U91" s="31">
        <f t="shared" si="20"/>
        <v>2674</v>
      </c>
      <c r="V91" s="31">
        <f t="shared" si="20"/>
        <v>2674</v>
      </c>
    </row>
    <row r="92" spans="1:22" ht="32.25" customHeight="1">
      <c r="A92" s="79" t="s">
        <v>74</v>
      </c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19">
        <v>74</v>
      </c>
      <c r="P92" s="20">
        <v>7</v>
      </c>
      <c r="Q92" s="20">
        <v>9</v>
      </c>
      <c r="R92" s="21" t="s">
        <v>75</v>
      </c>
      <c r="S92" s="19" t="s">
        <v>12</v>
      </c>
      <c r="T92" s="31">
        <f t="shared" si="20"/>
        <v>2674</v>
      </c>
      <c r="U92" s="31">
        <f t="shared" si="20"/>
        <v>2674</v>
      </c>
      <c r="V92" s="31">
        <f t="shared" si="20"/>
        <v>2674</v>
      </c>
    </row>
    <row r="93" spans="1:22" ht="30" customHeight="1">
      <c r="A93" s="79" t="s">
        <v>76</v>
      </c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19">
        <v>74</v>
      </c>
      <c r="P93" s="20">
        <v>7</v>
      </c>
      <c r="Q93" s="20">
        <v>9</v>
      </c>
      <c r="R93" s="21" t="s">
        <v>77</v>
      </c>
      <c r="S93" s="19" t="s">
        <v>12</v>
      </c>
      <c r="T93" s="31">
        <f>T94+T95+T97+T96</f>
        <v>2674</v>
      </c>
      <c r="U93" s="31">
        <f>U94+U95+U97+U96</f>
        <v>2674</v>
      </c>
      <c r="V93" s="31">
        <f>V94+V95+V97+V96</f>
        <v>2674</v>
      </c>
    </row>
    <row r="94" spans="1:22" ht="81" customHeight="1">
      <c r="A94" s="75" t="s">
        <v>25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22">
        <v>74</v>
      </c>
      <c r="P94" s="23">
        <v>7</v>
      </c>
      <c r="Q94" s="23">
        <v>9</v>
      </c>
      <c r="R94" s="24" t="s">
        <v>77</v>
      </c>
      <c r="S94" s="22" t="s">
        <v>26</v>
      </c>
      <c r="T94" s="30">
        <v>2312</v>
      </c>
      <c r="U94" s="30">
        <v>2312</v>
      </c>
      <c r="V94" s="30">
        <v>2312</v>
      </c>
    </row>
    <row r="95" spans="1:22" ht="31.5" customHeight="1">
      <c r="A95" s="75" t="s">
        <v>16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22">
        <v>74</v>
      </c>
      <c r="P95" s="23">
        <v>7</v>
      </c>
      <c r="Q95" s="23">
        <v>9</v>
      </c>
      <c r="R95" s="24" t="s">
        <v>77</v>
      </c>
      <c r="S95" s="22" t="s">
        <v>17</v>
      </c>
      <c r="T95" s="30">
        <v>323</v>
      </c>
      <c r="U95" s="30">
        <v>323</v>
      </c>
      <c r="V95" s="30">
        <v>323</v>
      </c>
    </row>
    <row r="96" spans="1:22" ht="21.6" customHeight="1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 t="s">
        <v>35</v>
      </c>
      <c r="O96" s="22">
        <v>74</v>
      </c>
      <c r="P96" s="23">
        <v>7</v>
      </c>
      <c r="Q96" s="23">
        <v>9</v>
      </c>
      <c r="R96" s="33" t="s">
        <v>77</v>
      </c>
      <c r="S96" s="22">
        <v>300</v>
      </c>
      <c r="T96" s="30">
        <v>39</v>
      </c>
      <c r="U96" s="30">
        <v>39</v>
      </c>
      <c r="V96" s="30">
        <v>39</v>
      </c>
    </row>
    <row r="97" spans="1:22" ht="19.5" customHeight="1">
      <c r="A97" s="75" t="s">
        <v>28</v>
      </c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22">
        <v>74</v>
      </c>
      <c r="P97" s="23">
        <v>7</v>
      </c>
      <c r="Q97" s="23">
        <v>9</v>
      </c>
      <c r="R97" s="24" t="s">
        <v>77</v>
      </c>
      <c r="S97" s="22" t="s">
        <v>29</v>
      </c>
      <c r="T97" s="30">
        <v>0</v>
      </c>
      <c r="U97" s="30">
        <v>0</v>
      </c>
      <c r="V97" s="30">
        <v>0</v>
      </c>
    </row>
    <row r="98" spans="1:22" ht="33.75" customHeight="1">
      <c r="A98" s="79" t="s">
        <v>78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19">
        <v>74</v>
      </c>
      <c r="P98" s="20">
        <v>7</v>
      </c>
      <c r="Q98" s="20">
        <v>9</v>
      </c>
      <c r="R98" s="21" t="s">
        <v>79</v>
      </c>
      <c r="S98" s="19" t="s">
        <v>12</v>
      </c>
      <c r="T98" s="31">
        <f>T99</f>
        <v>545</v>
      </c>
      <c r="U98" s="31">
        <f>U99</f>
        <v>545</v>
      </c>
      <c r="V98" s="31">
        <f>V99</f>
        <v>545</v>
      </c>
    </row>
    <row r="99" spans="1:22" ht="51" customHeight="1">
      <c r="A99" s="79" t="s">
        <v>80</v>
      </c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19">
        <v>74</v>
      </c>
      <c r="P99" s="20">
        <v>7</v>
      </c>
      <c r="Q99" s="20">
        <v>9</v>
      </c>
      <c r="R99" s="21" t="s">
        <v>81</v>
      </c>
      <c r="S99" s="19" t="s">
        <v>12</v>
      </c>
      <c r="T99" s="31">
        <f>T100+T101</f>
        <v>545</v>
      </c>
      <c r="U99" s="31">
        <f>U100+U101</f>
        <v>545</v>
      </c>
      <c r="V99" s="31">
        <f>V100+V101</f>
        <v>545</v>
      </c>
    </row>
    <row r="100" spans="1:22" ht="63" customHeight="1">
      <c r="A100" s="75" t="s">
        <v>25</v>
      </c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22">
        <v>74</v>
      </c>
      <c r="P100" s="23">
        <v>7</v>
      </c>
      <c r="Q100" s="23">
        <v>9</v>
      </c>
      <c r="R100" s="24" t="s">
        <v>81</v>
      </c>
      <c r="S100" s="22" t="s">
        <v>26</v>
      </c>
      <c r="T100" s="30">
        <v>545</v>
      </c>
      <c r="U100" s="30">
        <v>545</v>
      </c>
      <c r="V100" s="30">
        <v>545</v>
      </c>
    </row>
    <row r="101" spans="1:22" ht="33" customHeight="1">
      <c r="A101" s="75" t="s">
        <v>16</v>
      </c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22">
        <v>74</v>
      </c>
      <c r="P101" s="23">
        <v>7</v>
      </c>
      <c r="Q101" s="23">
        <v>9</v>
      </c>
      <c r="R101" s="24" t="s">
        <v>81</v>
      </c>
      <c r="S101" s="22" t="s">
        <v>17</v>
      </c>
      <c r="T101" s="30">
        <v>0</v>
      </c>
      <c r="U101" s="30">
        <v>0</v>
      </c>
      <c r="V101" s="30">
        <v>0</v>
      </c>
    </row>
    <row r="102" spans="1:22" ht="30.75" customHeight="1">
      <c r="A102" s="72" t="s">
        <v>82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4"/>
      <c r="O102" s="19">
        <v>74</v>
      </c>
      <c r="P102" s="20">
        <v>7</v>
      </c>
      <c r="Q102" s="20">
        <v>9</v>
      </c>
      <c r="R102" s="21" t="s">
        <v>83</v>
      </c>
      <c r="S102" s="19" t="s">
        <v>12</v>
      </c>
      <c r="T102" s="31">
        <f t="shared" ref="T102:V103" si="21">T103</f>
        <v>5606</v>
      </c>
      <c r="U102" s="31">
        <f t="shared" si="21"/>
        <v>5606</v>
      </c>
      <c r="V102" s="31">
        <f t="shared" si="21"/>
        <v>5606</v>
      </c>
    </row>
    <row r="103" spans="1:22" ht="31.5" customHeight="1">
      <c r="A103" s="75" t="s">
        <v>84</v>
      </c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22">
        <v>74</v>
      </c>
      <c r="P103" s="23">
        <v>7</v>
      </c>
      <c r="Q103" s="23">
        <v>9</v>
      </c>
      <c r="R103" s="24" t="s">
        <v>85</v>
      </c>
      <c r="S103" s="22" t="s">
        <v>12</v>
      </c>
      <c r="T103" s="30">
        <f t="shared" si="21"/>
        <v>5606</v>
      </c>
      <c r="U103" s="30">
        <f t="shared" si="21"/>
        <v>5606</v>
      </c>
      <c r="V103" s="30">
        <f t="shared" si="21"/>
        <v>5606</v>
      </c>
    </row>
    <row r="104" spans="1:22" ht="67.5" customHeight="1">
      <c r="A104" s="75" t="s">
        <v>86</v>
      </c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22">
        <v>74</v>
      </c>
      <c r="P104" s="23">
        <v>7</v>
      </c>
      <c r="Q104" s="23">
        <v>9</v>
      </c>
      <c r="R104" s="24" t="s">
        <v>87</v>
      </c>
      <c r="S104" s="22" t="s">
        <v>12</v>
      </c>
      <c r="T104" s="30">
        <f>T105+T106+T108+T107</f>
        <v>5606</v>
      </c>
      <c r="U104" s="30">
        <f>U105+U106+U108+U107</f>
        <v>5606</v>
      </c>
      <c r="V104" s="30">
        <f>V105+V106+V108+V107</f>
        <v>5606</v>
      </c>
    </row>
    <row r="105" spans="1:22" ht="78" customHeight="1">
      <c r="A105" s="75" t="s">
        <v>25</v>
      </c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22">
        <v>74</v>
      </c>
      <c r="P105" s="23">
        <v>7</v>
      </c>
      <c r="Q105" s="23">
        <v>9</v>
      </c>
      <c r="R105" s="24" t="s">
        <v>87</v>
      </c>
      <c r="S105" s="22" t="s">
        <v>26</v>
      </c>
      <c r="T105" s="30">
        <v>5135</v>
      </c>
      <c r="U105" s="30">
        <v>5135</v>
      </c>
      <c r="V105" s="30">
        <v>5135</v>
      </c>
    </row>
    <row r="106" spans="1:22" ht="30.75" customHeight="1">
      <c r="A106" s="75" t="s">
        <v>16</v>
      </c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22">
        <v>74</v>
      </c>
      <c r="P106" s="23">
        <v>7</v>
      </c>
      <c r="Q106" s="23">
        <v>9</v>
      </c>
      <c r="R106" s="24" t="s">
        <v>87</v>
      </c>
      <c r="S106" s="22" t="s">
        <v>17</v>
      </c>
      <c r="T106" s="30">
        <v>432</v>
      </c>
      <c r="U106" s="30">
        <v>432</v>
      </c>
      <c r="V106" s="30">
        <v>432</v>
      </c>
    </row>
    <row r="107" spans="1:22" ht="21.6" customHeight="1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 t="s">
        <v>35</v>
      </c>
      <c r="O107" s="22">
        <v>74</v>
      </c>
      <c r="P107" s="23">
        <v>7</v>
      </c>
      <c r="Q107" s="23">
        <v>9</v>
      </c>
      <c r="R107" s="24" t="s">
        <v>87</v>
      </c>
      <c r="S107" s="22">
        <v>300</v>
      </c>
      <c r="T107" s="30">
        <v>24</v>
      </c>
      <c r="U107" s="30">
        <v>24</v>
      </c>
      <c r="V107" s="30">
        <v>24</v>
      </c>
    </row>
    <row r="108" spans="1:22" ht="19.5" customHeight="1">
      <c r="A108" s="75" t="s">
        <v>28</v>
      </c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22">
        <v>74</v>
      </c>
      <c r="P108" s="23">
        <v>7</v>
      </c>
      <c r="Q108" s="23">
        <v>9</v>
      </c>
      <c r="R108" s="24" t="s">
        <v>87</v>
      </c>
      <c r="S108" s="22" t="s">
        <v>29</v>
      </c>
      <c r="T108" s="30">
        <v>15</v>
      </c>
      <c r="U108" s="30">
        <v>15</v>
      </c>
      <c r="V108" s="30">
        <v>15</v>
      </c>
    </row>
    <row r="109" spans="1:22" ht="33" customHeight="1">
      <c r="A109" s="79" t="s">
        <v>20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19">
        <v>74</v>
      </c>
      <c r="P109" s="20">
        <v>7</v>
      </c>
      <c r="Q109" s="20">
        <v>9</v>
      </c>
      <c r="R109" s="21" t="s">
        <v>21</v>
      </c>
      <c r="S109" s="19" t="s">
        <v>12</v>
      </c>
      <c r="T109" s="31">
        <f>T115+T110+T112+T119</f>
        <v>342</v>
      </c>
      <c r="U109" s="31">
        <f>U115+U110+U112+U119</f>
        <v>0</v>
      </c>
      <c r="V109" s="31">
        <f>V115+V110+V112+V119</f>
        <v>0</v>
      </c>
    </row>
    <row r="110" spans="1:22" ht="63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4" t="s">
        <v>88</v>
      </c>
      <c r="O110" s="22">
        <v>74</v>
      </c>
      <c r="P110" s="23">
        <v>7</v>
      </c>
      <c r="Q110" s="23">
        <v>9</v>
      </c>
      <c r="R110" s="33">
        <v>1820060990</v>
      </c>
      <c r="S110" s="22"/>
      <c r="T110" s="30">
        <f>T111</f>
        <v>82</v>
      </c>
      <c r="U110" s="30">
        <f t="shared" ref="U110:V110" si="22">U111</f>
        <v>0</v>
      </c>
      <c r="V110" s="30">
        <f t="shared" si="22"/>
        <v>0</v>
      </c>
    </row>
    <row r="111" spans="1:22" ht="33" customHeight="1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4" t="s">
        <v>16</v>
      </c>
      <c r="O111" s="22">
        <v>74</v>
      </c>
      <c r="P111" s="23">
        <v>7</v>
      </c>
      <c r="Q111" s="23">
        <v>9</v>
      </c>
      <c r="R111" s="33">
        <v>1820060990</v>
      </c>
      <c r="S111" s="22">
        <v>200</v>
      </c>
      <c r="T111" s="30">
        <v>82</v>
      </c>
      <c r="U111" s="30">
        <v>0</v>
      </c>
      <c r="V111" s="30">
        <v>0</v>
      </c>
    </row>
    <row r="112" spans="1:22" ht="94.5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 t="s">
        <v>68</v>
      </c>
      <c r="O112" s="19">
        <v>74</v>
      </c>
      <c r="P112" s="20">
        <v>7</v>
      </c>
      <c r="Q112" s="20">
        <v>9</v>
      </c>
      <c r="R112" s="34">
        <v>1830060990</v>
      </c>
      <c r="S112" s="19"/>
      <c r="T112" s="31">
        <f>T114+T113</f>
        <v>199</v>
      </c>
      <c r="U112" s="31">
        <f>U114+U113</f>
        <v>0</v>
      </c>
      <c r="V112" s="31">
        <f>V114+V113</f>
        <v>0</v>
      </c>
    </row>
    <row r="113" spans="1:22" ht="31.5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4" t="s">
        <v>16</v>
      </c>
      <c r="O113" s="22">
        <v>74</v>
      </c>
      <c r="P113" s="23">
        <v>7</v>
      </c>
      <c r="Q113" s="23">
        <v>9</v>
      </c>
      <c r="R113" s="33" t="s">
        <v>274</v>
      </c>
      <c r="S113" s="22">
        <v>200</v>
      </c>
      <c r="T113" s="30">
        <v>63</v>
      </c>
      <c r="U113" s="30">
        <v>0</v>
      </c>
      <c r="V113" s="30">
        <v>0</v>
      </c>
    </row>
    <row r="114" spans="1:22" ht="33" customHeight="1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64" t="s">
        <v>16</v>
      </c>
      <c r="O114" s="22">
        <v>74</v>
      </c>
      <c r="P114" s="23">
        <v>7</v>
      </c>
      <c r="Q114" s="23">
        <v>9</v>
      </c>
      <c r="R114" s="33" t="s">
        <v>89</v>
      </c>
      <c r="S114" s="22">
        <v>200</v>
      </c>
      <c r="T114" s="30">
        <v>136</v>
      </c>
      <c r="U114" s="30">
        <v>0</v>
      </c>
      <c r="V114" s="30">
        <v>0</v>
      </c>
    </row>
    <row r="115" spans="1:22" ht="85.5" customHeight="1">
      <c r="A115" s="75" t="s">
        <v>90</v>
      </c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22">
        <v>74</v>
      </c>
      <c r="P115" s="23">
        <v>7</v>
      </c>
      <c r="Q115" s="23">
        <v>9</v>
      </c>
      <c r="R115" s="33">
        <v>1840000000</v>
      </c>
      <c r="S115" s="22" t="s">
        <v>12</v>
      </c>
      <c r="T115" s="30">
        <f t="shared" ref="T115:V115" si="23">T116</f>
        <v>41</v>
      </c>
      <c r="U115" s="30">
        <f t="shared" si="23"/>
        <v>0</v>
      </c>
      <c r="V115" s="30">
        <f t="shared" si="23"/>
        <v>0</v>
      </c>
    </row>
    <row r="116" spans="1:22" ht="98.25" customHeight="1">
      <c r="A116" s="75" t="s">
        <v>91</v>
      </c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22">
        <v>74</v>
      </c>
      <c r="P116" s="23">
        <v>7</v>
      </c>
      <c r="Q116" s="23">
        <v>9</v>
      </c>
      <c r="R116" s="33">
        <v>1840060990</v>
      </c>
      <c r="S116" s="22" t="s">
        <v>12</v>
      </c>
      <c r="T116" s="30">
        <f>T117+T118</f>
        <v>41</v>
      </c>
      <c r="U116" s="30">
        <f>U117+U118</f>
        <v>0</v>
      </c>
      <c r="V116" s="30">
        <f>V117+V118</f>
        <v>0</v>
      </c>
    </row>
    <row r="117" spans="1:22" ht="32.25" customHeight="1">
      <c r="A117" s="75" t="s">
        <v>16</v>
      </c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22">
        <v>74</v>
      </c>
      <c r="P117" s="23">
        <v>7</v>
      </c>
      <c r="Q117" s="23">
        <v>9</v>
      </c>
      <c r="R117" s="33">
        <v>1840060990</v>
      </c>
      <c r="S117" s="22" t="s">
        <v>17</v>
      </c>
      <c r="T117" s="30">
        <v>20</v>
      </c>
      <c r="U117" s="30">
        <v>0</v>
      </c>
      <c r="V117" s="30">
        <v>0</v>
      </c>
    </row>
    <row r="118" spans="1:22" ht="18.75" customHeight="1">
      <c r="A118" s="75" t="s">
        <v>35</v>
      </c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22">
        <v>74</v>
      </c>
      <c r="P118" s="23">
        <v>7</v>
      </c>
      <c r="Q118" s="23">
        <v>9</v>
      </c>
      <c r="R118" s="33">
        <v>1840060990</v>
      </c>
      <c r="S118" s="22" t="s">
        <v>36</v>
      </c>
      <c r="T118" s="30">
        <v>21</v>
      </c>
      <c r="U118" s="30">
        <v>0</v>
      </c>
      <c r="V118" s="30">
        <v>0</v>
      </c>
    </row>
    <row r="119" spans="1:22" ht="63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 t="s">
        <v>44</v>
      </c>
      <c r="O119" s="22">
        <v>74</v>
      </c>
      <c r="P119" s="23">
        <v>7</v>
      </c>
      <c r="Q119" s="23">
        <v>9</v>
      </c>
      <c r="R119" s="33" t="s">
        <v>45</v>
      </c>
      <c r="S119" s="22"/>
      <c r="T119" s="30">
        <f>T120</f>
        <v>20</v>
      </c>
      <c r="U119" s="30">
        <f t="shared" ref="U119:V119" si="24">U120</f>
        <v>0</v>
      </c>
      <c r="V119" s="30">
        <f t="shared" si="24"/>
        <v>0</v>
      </c>
    </row>
    <row r="120" spans="1:22" ht="31.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48" t="s">
        <v>16</v>
      </c>
      <c r="O120" s="22">
        <v>74</v>
      </c>
      <c r="P120" s="23">
        <v>7</v>
      </c>
      <c r="Q120" s="23">
        <v>9</v>
      </c>
      <c r="R120" s="33" t="s">
        <v>45</v>
      </c>
      <c r="S120" s="22">
        <v>200</v>
      </c>
      <c r="T120" s="30">
        <v>20</v>
      </c>
      <c r="U120" s="30">
        <v>0</v>
      </c>
      <c r="V120" s="30">
        <v>0</v>
      </c>
    </row>
    <row r="121" spans="1:22" ht="31.5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40" t="s">
        <v>92</v>
      </c>
      <c r="O121" s="19">
        <v>74</v>
      </c>
      <c r="P121" s="20">
        <v>7</v>
      </c>
      <c r="Q121" s="20">
        <v>9</v>
      </c>
      <c r="R121" s="34">
        <v>9200000000</v>
      </c>
      <c r="S121" s="19"/>
      <c r="T121" s="31">
        <f t="shared" ref="T121:V122" si="25">T122</f>
        <v>456</v>
      </c>
      <c r="U121" s="31">
        <f t="shared" si="25"/>
        <v>0</v>
      </c>
      <c r="V121" s="31">
        <f t="shared" si="25"/>
        <v>0</v>
      </c>
    </row>
    <row r="122" spans="1:22" ht="36" customHeight="1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 t="s">
        <v>39</v>
      </c>
      <c r="O122" s="22">
        <v>74</v>
      </c>
      <c r="P122" s="23">
        <v>7</v>
      </c>
      <c r="Q122" s="23">
        <v>9</v>
      </c>
      <c r="R122" s="33" t="s">
        <v>93</v>
      </c>
      <c r="S122" s="22"/>
      <c r="T122" s="30">
        <f t="shared" si="25"/>
        <v>456</v>
      </c>
      <c r="U122" s="30">
        <f t="shared" si="25"/>
        <v>0</v>
      </c>
      <c r="V122" s="30">
        <f t="shared" si="25"/>
        <v>0</v>
      </c>
    </row>
    <row r="123" spans="1:22" ht="30" customHeight="1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 t="s">
        <v>16</v>
      </c>
      <c r="O123" s="22">
        <v>74</v>
      </c>
      <c r="P123" s="23">
        <v>7</v>
      </c>
      <c r="Q123" s="23">
        <v>9</v>
      </c>
      <c r="R123" s="33" t="s">
        <v>94</v>
      </c>
      <c r="S123" s="22">
        <v>200</v>
      </c>
      <c r="T123" s="30">
        <v>456</v>
      </c>
      <c r="U123" s="30">
        <v>0</v>
      </c>
      <c r="V123" s="30">
        <v>0</v>
      </c>
    </row>
    <row r="124" spans="1:22" ht="47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9" t="s">
        <v>69</v>
      </c>
      <c r="O124" s="19">
        <v>74</v>
      </c>
      <c r="P124" s="20">
        <v>7</v>
      </c>
      <c r="Q124" s="20">
        <v>9</v>
      </c>
      <c r="R124" s="2">
        <v>1830060930</v>
      </c>
      <c r="S124" s="19"/>
      <c r="T124" s="30">
        <f>T125</f>
        <v>0</v>
      </c>
      <c r="U124" s="30">
        <f t="shared" ref="U124:V124" si="26">U125</f>
        <v>0</v>
      </c>
      <c r="V124" s="30">
        <f t="shared" si="26"/>
        <v>0</v>
      </c>
    </row>
    <row r="125" spans="1:22" ht="30" customHeight="1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 t="s">
        <v>16</v>
      </c>
      <c r="O125" s="22">
        <v>74</v>
      </c>
      <c r="P125" s="23">
        <v>7</v>
      </c>
      <c r="Q125" s="23">
        <v>9</v>
      </c>
      <c r="R125" s="25">
        <v>1830060930</v>
      </c>
      <c r="S125" s="22">
        <v>200</v>
      </c>
      <c r="T125" s="30"/>
      <c r="U125" s="30"/>
      <c r="V125" s="30"/>
    </row>
    <row r="126" spans="1:22" ht="102" customHeight="1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63" t="s">
        <v>272</v>
      </c>
      <c r="O126" s="19">
        <v>74</v>
      </c>
      <c r="P126" s="20">
        <v>7</v>
      </c>
      <c r="Q126" s="20">
        <v>9</v>
      </c>
      <c r="R126" s="29">
        <v>2800000000</v>
      </c>
      <c r="S126" s="19" t="s">
        <v>12</v>
      </c>
      <c r="T126" s="31">
        <f>T127</f>
        <v>20</v>
      </c>
      <c r="U126" s="31">
        <f t="shared" ref="U126:V126" si="27">U127</f>
        <v>0</v>
      </c>
      <c r="V126" s="31">
        <f t="shared" si="27"/>
        <v>0</v>
      </c>
    </row>
    <row r="127" spans="1:22" ht="97.5" customHeight="1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64" t="s">
        <v>272</v>
      </c>
      <c r="O127" s="22">
        <v>74</v>
      </c>
      <c r="P127" s="23">
        <v>7</v>
      </c>
      <c r="Q127" s="23">
        <v>9</v>
      </c>
      <c r="R127" s="28">
        <v>2800060990</v>
      </c>
      <c r="S127" s="22"/>
      <c r="T127" s="30">
        <f>T128</f>
        <v>20</v>
      </c>
      <c r="U127" s="30">
        <f t="shared" ref="U127:V127" si="28">U128</f>
        <v>0</v>
      </c>
      <c r="V127" s="30">
        <f t="shared" si="28"/>
        <v>0</v>
      </c>
    </row>
    <row r="128" spans="1:22" ht="30" customHeight="1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 t="s">
        <v>16</v>
      </c>
      <c r="O128" s="22">
        <v>74</v>
      </c>
      <c r="P128" s="23">
        <v>7</v>
      </c>
      <c r="Q128" s="23">
        <v>9</v>
      </c>
      <c r="R128" s="28">
        <v>2800060990</v>
      </c>
      <c r="S128" s="22">
        <v>200</v>
      </c>
      <c r="T128" s="30">
        <v>20</v>
      </c>
      <c r="U128" s="30">
        <v>0</v>
      </c>
      <c r="V128" s="30">
        <v>0</v>
      </c>
    </row>
    <row r="129" spans="1:22" ht="30" customHeight="1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9" t="s">
        <v>243</v>
      </c>
      <c r="O129" s="19">
        <v>74</v>
      </c>
      <c r="P129" s="20">
        <v>7</v>
      </c>
      <c r="Q129" s="20">
        <v>9</v>
      </c>
      <c r="R129" s="29" t="s">
        <v>70</v>
      </c>
      <c r="S129" s="19"/>
      <c r="T129" s="31">
        <f>T130</f>
        <v>303.10000000000002</v>
      </c>
      <c r="U129" s="31">
        <f t="shared" ref="U129:V129" si="29">U130</f>
        <v>303.10000000000002</v>
      </c>
      <c r="V129" s="31">
        <f t="shared" si="29"/>
        <v>303.10000000000002</v>
      </c>
    </row>
    <row r="130" spans="1:22" ht="30" customHeight="1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 t="s">
        <v>16</v>
      </c>
      <c r="O130" s="22">
        <v>74</v>
      </c>
      <c r="P130" s="23">
        <v>7</v>
      </c>
      <c r="Q130" s="23">
        <v>9</v>
      </c>
      <c r="R130" s="28" t="s">
        <v>70</v>
      </c>
      <c r="S130" s="22">
        <v>200</v>
      </c>
      <c r="T130" s="30">
        <f>300+3.1</f>
        <v>303.10000000000002</v>
      </c>
      <c r="U130" s="30">
        <f>300+3.1</f>
        <v>303.10000000000002</v>
      </c>
      <c r="V130" s="30">
        <f>300+3.1</f>
        <v>303.10000000000002</v>
      </c>
    </row>
    <row r="131" spans="1:22" ht="21.75" customHeight="1">
      <c r="A131" s="79" t="s">
        <v>95</v>
      </c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19">
        <v>74</v>
      </c>
      <c r="P131" s="20">
        <v>10</v>
      </c>
      <c r="Q131" s="20">
        <v>0</v>
      </c>
      <c r="R131" s="21">
        <v>0</v>
      </c>
      <c r="S131" s="19">
        <v>0</v>
      </c>
      <c r="T131" s="31">
        <f t="shared" ref="T131:V132" si="30">T132</f>
        <v>8303</v>
      </c>
      <c r="U131" s="31">
        <f t="shared" si="30"/>
        <v>8381</v>
      </c>
      <c r="V131" s="31">
        <f t="shared" si="30"/>
        <v>8381</v>
      </c>
    </row>
    <row r="132" spans="1:22" ht="21" customHeight="1">
      <c r="A132" s="79" t="s">
        <v>96</v>
      </c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19">
        <v>74</v>
      </c>
      <c r="P132" s="20">
        <v>10</v>
      </c>
      <c r="Q132" s="20">
        <v>4</v>
      </c>
      <c r="R132" s="21">
        <v>0</v>
      </c>
      <c r="S132" s="19">
        <v>0</v>
      </c>
      <c r="T132" s="31">
        <f t="shared" si="30"/>
        <v>8303</v>
      </c>
      <c r="U132" s="31">
        <f t="shared" si="30"/>
        <v>8381</v>
      </c>
      <c r="V132" s="31">
        <f t="shared" si="30"/>
        <v>8381</v>
      </c>
    </row>
    <row r="133" spans="1:22" ht="21" customHeight="1">
      <c r="A133" s="79" t="s">
        <v>97</v>
      </c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19">
        <v>74</v>
      </c>
      <c r="P133" s="20">
        <v>10</v>
      </c>
      <c r="Q133" s="20">
        <v>4</v>
      </c>
      <c r="R133" s="21" t="s">
        <v>98</v>
      </c>
      <c r="S133" s="19" t="s">
        <v>12</v>
      </c>
      <c r="T133" s="31">
        <f>T134+T137</f>
        <v>8303</v>
      </c>
      <c r="U133" s="31">
        <f>U134+U137</f>
        <v>8381</v>
      </c>
      <c r="V133" s="31">
        <f>V134+V137</f>
        <v>8381</v>
      </c>
    </row>
    <row r="134" spans="1:22" ht="21.75" customHeight="1">
      <c r="A134" s="79" t="s">
        <v>99</v>
      </c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19">
        <v>74</v>
      </c>
      <c r="P134" s="20">
        <v>10</v>
      </c>
      <c r="Q134" s="20">
        <v>4</v>
      </c>
      <c r="R134" s="21" t="s">
        <v>100</v>
      </c>
      <c r="S134" s="19" t="s">
        <v>12</v>
      </c>
      <c r="T134" s="31">
        <f t="shared" ref="T134:V135" si="31">T135</f>
        <v>433</v>
      </c>
      <c r="U134" s="31">
        <f t="shared" si="31"/>
        <v>511</v>
      </c>
      <c r="V134" s="31">
        <f t="shared" si="31"/>
        <v>511</v>
      </c>
    </row>
    <row r="135" spans="1:22" ht="66" customHeight="1">
      <c r="A135" s="79" t="s">
        <v>101</v>
      </c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19">
        <v>74</v>
      </c>
      <c r="P135" s="20">
        <v>10</v>
      </c>
      <c r="Q135" s="20">
        <v>4</v>
      </c>
      <c r="R135" s="21" t="s">
        <v>102</v>
      </c>
      <c r="S135" s="19" t="s">
        <v>12</v>
      </c>
      <c r="T135" s="31">
        <f t="shared" si="31"/>
        <v>433</v>
      </c>
      <c r="U135" s="31">
        <f t="shared" si="31"/>
        <v>511</v>
      </c>
      <c r="V135" s="31">
        <f t="shared" si="31"/>
        <v>511</v>
      </c>
    </row>
    <row r="136" spans="1:22" ht="19.5" customHeight="1">
      <c r="A136" s="75" t="s">
        <v>35</v>
      </c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22">
        <v>74</v>
      </c>
      <c r="P136" s="23">
        <v>10</v>
      </c>
      <c r="Q136" s="23">
        <v>4</v>
      </c>
      <c r="R136" s="24" t="s">
        <v>102</v>
      </c>
      <c r="S136" s="22" t="s">
        <v>36</v>
      </c>
      <c r="T136" s="30">
        <v>433</v>
      </c>
      <c r="U136" s="30">
        <v>511</v>
      </c>
      <c r="V136" s="30">
        <v>511</v>
      </c>
    </row>
    <row r="137" spans="1:22" ht="18.75" customHeight="1">
      <c r="A137" s="79" t="s">
        <v>103</v>
      </c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19">
        <v>74</v>
      </c>
      <c r="P137" s="20">
        <v>10</v>
      </c>
      <c r="Q137" s="20">
        <v>4</v>
      </c>
      <c r="R137" s="21" t="s">
        <v>104</v>
      </c>
      <c r="S137" s="19" t="s">
        <v>12</v>
      </c>
      <c r="T137" s="31">
        <f>T138+T141+T144</f>
        <v>7870</v>
      </c>
      <c r="U137" s="31">
        <f>U138+U141+U144</f>
        <v>7870</v>
      </c>
      <c r="V137" s="31">
        <f>V138+V141+V144</f>
        <v>7870</v>
      </c>
    </row>
    <row r="138" spans="1:22" ht="18" customHeight="1">
      <c r="A138" s="79" t="s">
        <v>105</v>
      </c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19">
        <v>74</v>
      </c>
      <c r="P138" s="20">
        <v>10</v>
      </c>
      <c r="Q138" s="20">
        <v>4</v>
      </c>
      <c r="R138" s="34">
        <v>9040070801</v>
      </c>
      <c r="S138" s="19" t="s">
        <v>12</v>
      </c>
      <c r="T138" s="31">
        <f>T140+T139</f>
        <v>669.5</v>
      </c>
      <c r="U138" s="31">
        <f t="shared" ref="U138:V138" si="32">U140+U139</f>
        <v>669.5</v>
      </c>
      <c r="V138" s="31">
        <f t="shared" si="32"/>
        <v>669.5</v>
      </c>
    </row>
    <row r="139" spans="1:22" ht="31.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4" t="s">
        <v>16</v>
      </c>
      <c r="O139" s="22">
        <v>74</v>
      </c>
      <c r="P139" s="23">
        <v>10</v>
      </c>
      <c r="Q139" s="23">
        <v>4</v>
      </c>
      <c r="R139" s="33">
        <v>9040070801</v>
      </c>
      <c r="S139" s="22">
        <v>200</v>
      </c>
      <c r="T139" s="30">
        <v>19.5</v>
      </c>
      <c r="U139" s="30">
        <v>19.5</v>
      </c>
      <c r="V139" s="30">
        <v>19.5</v>
      </c>
    </row>
    <row r="140" spans="1:22" ht="19.5" customHeight="1">
      <c r="A140" s="75" t="s">
        <v>35</v>
      </c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22">
        <v>74</v>
      </c>
      <c r="P140" s="23">
        <v>10</v>
      </c>
      <c r="Q140" s="23">
        <v>4</v>
      </c>
      <c r="R140" s="33">
        <v>9040070801</v>
      </c>
      <c r="S140" s="22" t="s">
        <v>36</v>
      </c>
      <c r="T140" s="30">
        <v>650</v>
      </c>
      <c r="U140" s="30">
        <v>650</v>
      </c>
      <c r="V140" s="30">
        <v>650</v>
      </c>
    </row>
    <row r="141" spans="1:22" ht="18" customHeight="1">
      <c r="A141" s="79" t="s">
        <v>106</v>
      </c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19">
        <v>74</v>
      </c>
      <c r="P141" s="20">
        <v>10</v>
      </c>
      <c r="Q141" s="20">
        <v>4</v>
      </c>
      <c r="R141" s="34">
        <v>9040070802</v>
      </c>
      <c r="S141" s="19" t="s">
        <v>12</v>
      </c>
      <c r="T141" s="31">
        <f>T142+T143</f>
        <v>515</v>
      </c>
      <c r="U141" s="31">
        <f>U142+U143</f>
        <v>515</v>
      </c>
      <c r="V141" s="31">
        <f>V142+V143</f>
        <v>515</v>
      </c>
    </row>
    <row r="142" spans="1:22" ht="32.25" customHeight="1">
      <c r="A142" s="75" t="s">
        <v>16</v>
      </c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22">
        <v>74</v>
      </c>
      <c r="P142" s="23">
        <v>10</v>
      </c>
      <c r="Q142" s="23">
        <v>4</v>
      </c>
      <c r="R142" s="33">
        <v>9040070802</v>
      </c>
      <c r="S142" s="22" t="s">
        <v>17</v>
      </c>
      <c r="T142" s="30">
        <v>15</v>
      </c>
      <c r="U142" s="30">
        <v>15</v>
      </c>
      <c r="V142" s="30">
        <v>15</v>
      </c>
    </row>
    <row r="143" spans="1:22" ht="19.5" customHeight="1">
      <c r="A143" s="75" t="s">
        <v>35</v>
      </c>
      <c r="B143" s="75"/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22">
        <v>74</v>
      </c>
      <c r="P143" s="23">
        <v>10</v>
      </c>
      <c r="Q143" s="23">
        <v>4</v>
      </c>
      <c r="R143" s="33">
        <v>9040070802</v>
      </c>
      <c r="S143" s="22" t="s">
        <v>36</v>
      </c>
      <c r="T143" s="30">
        <v>500</v>
      </c>
      <c r="U143" s="30">
        <v>500</v>
      </c>
      <c r="V143" s="30">
        <v>500</v>
      </c>
    </row>
    <row r="144" spans="1:22" ht="21" customHeight="1">
      <c r="A144" s="79" t="s">
        <v>107</v>
      </c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19">
        <v>74</v>
      </c>
      <c r="P144" s="20">
        <v>10</v>
      </c>
      <c r="Q144" s="20">
        <v>4</v>
      </c>
      <c r="R144" s="34">
        <v>9040070803</v>
      </c>
      <c r="S144" s="19" t="s">
        <v>12</v>
      </c>
      <c r="T144" s="31">
        <f>T145+T146</f>
        <v>6685.5</v>
      </c>
      <c r="U144" s="31">
        <f>U145+U146</f>
        <v>6685.5</v>
      </c>
      <c r="V144" s="31">
        <f>V145+V146</f>
        <v>6685.5</v>
      </c>
    </row>
    <row r="145" spans="1:22" ht="30.75" customHeight="1">
      <c r="A145" s="75" t="s">
        <v>16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22">
        <v>74</v>
      </c>
      <c r="P145" s="23">
        <v>10</v>
      </c>
      <c r="Q145" s="23">
        <v>4</v>
      </c>
      <c r="R145" s="33">
        <v>9040070803</v>
      </c>
      <c r="S145" s="22" t="s">
        <v>17</v>
      </c>
      <c r="T145" s="30">
        <v>194.5</v>
      </c>
      <c r="U145" s="30">
        <v>194.5</v>
      </c>
      <c r="V145" s="30">
        <v>194.5</v>
      </c>
    </row>
    <row r="146" spans="1:22" ht="17.25" customHeight="1">
      <c r="A146" s="75" t="s">
        <v>35</v>
      </c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22">
        <v>74</v>
      </c>
      <c r="P146" s="23">
        <v>10</v>
      </c>
      <c r="Q146" s="23">
        <v>4</v>
      </c>
      <c r="R146" s="33">
        <v>9040070803</v>
      </c>
      <c r="S146" s="22" t="s">
        <v>36</v>
      </c>
      <c r="T146" s="30">
        <v>6491</v>
      </c>
      <c r="U146" s="30">
        <v>6491</v>
      </c>
      <c r="V146" s="30">
        <v>6491</v>
      </c>
    </row>
    <row r="147" spans="1:22" ht="17.25" customHeight="1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40" t="s">
        <v>108</v>
      </c>
      <c r="O147" s="19">
        <v>74</v>
      </c>
      <c r="P147" s="20">
        <v>11</v>
      </c>
      <c r="Q147" s="20"/>
      <c r="R147" s="34"/>
      <c r="S147" s="19"/>
      <c r="T147" s="31">
        <f>T156+T148</f>
        <v>5123</v>
      </c>
      <c r="U147" s="31">
        <f t="shared" ref="U147:V147" si="33">U156+U148</f>
        <v>4372</v>
      </c>
      <c r="V147" s="31">
        <f t="shared" si="33"/>
        <v>4372</v>
      </c>
    </row>
    <row r="148" spans="1:22" ht="17.25" customHeight="1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2" t="s">
        <v>212</v>
      </c>
      <c r="O148" s="19">
        <v>74</v>
      </c>
      <c r="P148" s="20">
        <v>11</v>
      </c>
      <c r="Q148" s="20">
        <v>1</v>
      </c>
      <c r="R148" s="34"/>
      <c r="S148" s="19"/>
      <c r="T148" s="31">
        <f>T149+T150+T151+T154+T153</f>
        <v>4720</v>
      </c>
      <c r="U148" s="31">
        <f t="shared" ref="U148:V148" si="34">U149+U150+U151+U154+U153</f>
        <v>3969</v>
      </c>
      <c r="V148" s="31">
        <f t="shared" si="34"/>
        <v>3969</v>
      </c>
    </row>
    <row r="149" spans="1:22" ht="78.7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 t="s">
        <v>25</v>
      </c>
      <c r="O149" s="22">
        <v>74</v>
      </c>
      <c r="P149" s="23">
        <v>11</v>
      </c>
      <c r="Q149" s="23">
        <v>1</v>
      </c>
      <c r="R149" s="33" t="s">
        <v>268</v>
      </c>
      <c r="S149" s="22">
        <v>100</v>
      </c>
      <c r="T149" s="30">
        <v>3465</v>
      </c>
      <c r="U149" s="30">
        <v>3465</v>
      </c>
      <c r="V149" s="30">
        <v>3465</v>
      </c>
    </row>
    <row r="150" spans="1:22" ht="31.5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 t="s">
        <v>16</v>
      </c>
      <c r="O150" s="22">
        <v>74</v>
      </c>
      <c r="P150" s="23">
        <v>11</v>
      </c>
      <c r="Q150" s="23">
        <v>1</v>
      </c>
      <c r="R150" s="33">
        <v>1830010420</v>
      </c>
      <c r="S150" s="22">
        <v>200</v>
      </c>
      <c r="T150" s="30">
        <v>380</v>
      </c>
      <c r="U150" s="30">
        <v>380</v>
      </c>
      <c r="V150" s="30">
        <v>380</v>
      </c>
    </row>
    <row r="151" spans="1:22" ht="17.25" customHeight="1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 t="s">
        <v>28</v>
      </c>
      <c r="O151" s="22">
        <v>74</v>
      </c>
      <c r="P151" s="23">
        <v>11</v>
      </c>
      <c r="Q151" s="23">
        <v>1</v>
      </c>
      <c r="R151" s="33">
        <v>1830010420</v>
      </c>
      <c r="S151" s="22">
        <v>800</v>
      </c>
      <c r="T151" s="30">
        <v>124</v>
      </c>
      <c r="U151" s="30">
        <v>124</v>
      </c>
      <c r="V151" s="30">
        <v>124</v>
      </c>
    </row>
    <row r="152" spans="1:22" ht="94.5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 t="s">
        <v>58</v>
      </c>
      <c r="O152" s="22">
        <v>74</v>
      </c>
      <c r="P152" s="23">
        <v>11</v>
      </c>
      <c r="Q152" s="23">
        <v>1</v>
      </c>
      <c r="R152" s="33" t="s">
        <v>89</v>
      </c>
      <c r="S152" s="22"/>
      <c r="T152" s="30"/>
      <c r="U152" s="30"/>
      <c r="V152" s="30"/>
    </row>
    <row r="153" spans="1:22" ht="31.5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 t="s">
        <v>16</v>
      </c>
      <c r="O153" s="22">
        <v>74</v>
      </c>
      <c r="P153" s="23">
        <v>11</v>
      </c>
      <c r="Q153" s="23">
        <v>1</v>
      </c>
      <c r="R153" s="33" t="s">
        <v>89</v>
      </c>
      <c r="S153" s="22">
        <v>244</v>
      </c>
      <c r="T153" s="30">
        <v>35</v>
      </c>
      <c r="U153" s="30">
        <v>0</v>
      </c>
      <c r="V153" s="30">
        <v>0</v>
      </c>
    </row>
    <row r="154" spans="1:22" ht="31.5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2" t="s">
        <v>270</v>
      </c>
      <c r="O154" s="19">
        <v>74</v>
      </c>
      <c r="P154" s="20">
        <v>11</v>
      </c>
      <c r="Q154" s="20">
        <v>1</v>
      </c>
      <c r="R154" s="34" t="s">
        <v>269</v>
      </c>
      <c r="S154" s="19"/>
      <c r="T154" s="31">
        <f>T155</f>
        <v>716</v>
      </c>
      <c r="U154" s="31">
        <f t="shared" ref="U154:V154" si="35">U155</f>
        <v>0</v>
      </c>
      <c r="V154" s="31">
        <f t="shared" si="35"/>
        <v>0</v>
      </c>
    </row>
    <row r="155" spans="1:22" ht="31.5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4" t="s">
        <v>16</v>
      </c>
      <c r="O155" s="22">
        <v>74</v>
      </c>
      <c r="P155" s="23">
        <v>11</v>
      </c>
      <c r="Q155" s="23">
        <v>1</v>
      </c>
      <c r="R155" s="33" t="s">
        <v>269</v>
      </c>
      <c r="S155" s="22">
        <v>200</v>
      </c>
      <c r="T155" s="30">
        <v>716</v>
      </c>
      <c r="U155" s="30">
        <v>0</v>
      </c>
      <c r="V155" s="30">
        <v>0</v>
      </c>
    </row>
    <row r="156" spans="1:22" ht="17.25" customHeight="1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53" t="s">
        <v>244</v>
      </c>
      <c r="O156" s="19">
        <v>74</v>
      </c>
      <c r="P156" s="20">
        <v>11</v>
      </c>
      <c r="Q156" s="20">
        <v>3</v>
      </c>
      <c r="R156" s="21"/>
      <c r="S156" s="19"/>
      <c r="T156" s="31">
        <f t="shared" ref="T156:V159" si="36">T157</f>
        <v>403</v>
      </c>
      <c r="U156" s="31">
        <f t="shared" si="36"/>
        <v>403</v>
      </c>
      <c r="V156" s="31">
        <f t="shared" si="36"/>
        <v>403</v>
      </c>
    </row>
    <row r="157" spans="1:22" ht="33.6" customHeight="1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 t="s">
        <v>109</v>
      </c>
      <c r="O157" s="22">
        <v>74</v>
      </c>
      <c r="P157" s="23">
        <v>11</v>
      </c>
      <c r="Q157" s="23">
        <v>3</v>
      </c>
      <c r="R157" s="33">
        <v>1800000000</v>
      </c>
      <c r="S157" s="19"/>
      <c r="T157" s="30">
        <f t="shared" si="36"/>
        <v>403</v>
      </c>
      <c r="U157" s="30">
        <f t="shared" si="36"/>
        <v>403</v>
      </c>
      <c r="V157" s="30">
        <f t="shared" si="36"/>
        <v>403</v>
      </c>
    </row>
    <row r="158" spans="1:22" ht="78.75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 t="s">
        <v>110</v>
      </c>
      <c r="O158" s="22">
        <v>74</v>
      </c>
      <c r="P158" s="23">
        <v>11</v>
      </c>
      <c r="Q158" s="23">
        <v>3</v>
      </c>
      <c r="R158" s="33">
        <v>1820000000</v>
      </c>
      <c r="S158" s="19"/>
      <c r="T158" s="30">
        <f t="shared" si="36"/>
        <v>403</v>
      </c>
      <c r="U158" s="30">
        <f t="shared" si="36"/>
        <v>403</v>
      </c>
      <c r="V158" s="30">
        <f t="shared" si="36"/>
        <v>403</v>
      </c>
    </row>
    <row r="159" spans="1:22" ht="108.75" customHeight="1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 t="s">
        <v>111</v>
      </c>
      <c r="O159" s="22">
        <v>74</v>
      </c>
      <c r="P159" s="23">
        <v>11</v>
      </c>
      <c r="Q159" s="23">
        <v>3</v>
      </c>
      <c r="R159" s="33">
        <v>1820010420</v>
      </c>
      <c r="S159" s="19"/>
      <c r="T159" s="30">
        <f t="shared" si="36"/>
        <v>403</v>
      </c>
      <c r="U159" s="30">
        <f t="shared" si="36"/>
        <v>403</v>
      </c>
      <c r="V159" s="30">
        <f t="shared" si="36"/>
        <v>403</v>
      </c>
    </row>
    <row r="160" spans="1:22" ht="79.900000000000006" customHeight="1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 t="s">
        <v>112</v>
      </c>
      <c r="O160" s="22">
        <v>74</v>
      </c>
      <c r="P160" s="23">
        <v>11</v>
      </c>
      <c r="Q160" s="23">
        <v>3</v>
      </c>
      <c r="R160" s="33">
        <v>1820010420</v>
      </c>
      <c r="S160" s="22">
        <v>100</v>
      </c>
      <c r="T160" s="30">
        <v>403</v>
      </c>
      <c r="U160" s="30">
        <v>403</v>
      </c>
      <c r="V160" s="30">
        <v>403</v>
      </c>
    </row>
    <row r="161" spans="1:22" ht="51" customHeight="1">
      <c r="A161" s="79" t="s">
        <v>113</v>
      </c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19">
        <v>92</v>
      </c>
      <c r="P161" s="20">
        <v>0</v>
      </c>
      <c r="Q161" s="20">
        <v>0</v>
      </c>
      <c r="R161" s="21">
        <v>0</v>
      </c>
      <c r="S161" s="19">
        <v>0</v>
      </c>
      <c r="T161" s="31">
        <f>T162+T181+T187+T195+T203+T214+T220</f>
        <v>28711.197</v>
      </c>
      <c r="U161" s="31">
        <f t="shared" ref="U161:V161" si="37">U162+U181+U187+U195+U203+U214+U220</f>
        <v>19011.197</v>
      </c>
      <c r="V161" s="31">
        <f t="shared" si="37"/>
        <v>18411.397000000001</v>
      </c>
    </row>
    <row r="162" spans="1:22" ht="21" customHeight="1">
      <c r="A162" s="79" t="s">
        <v>114</v>
      </c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19">
        <v>92</v>
      </c>
      <c r="P162" s="20">
        <v>1</v>
      </c>
      <c r="Q162" s="20">
        <v>0</v>
      </c>
      <c r="R162" s="21">
        <v>0</v>
      </c>
      <c r="S162" s="19">
        <v>0</v>
      </c>
      <c r="T162" s="31">
        <f>T163+T171</f>
        <v>8318</v>
      </c>
      <c r="U162" s="31">
        <f>U163+U171</f>
        <v>8318</v>
      </c>
      <c r="V162" s="31">
        <f>V163+V171</f>
        <v>8318</v>
      </c>
    </row>
    <row r="163" spans="1:22" ht="51" customHeight="1">
      <c r="A163" s="79" t="s">
        <v>115</v>
      </c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9"/>
      <c r="N163" s="79"/>
      <c r="O163" s="19">
        <v>92</v>
      </c>
      <c r="P163" s="20">
        <v>1</v>
      </c>
      <c r="Q163" s="20">
        <v>6</v>
      </c>
      <c r="R163" s="21">
        <v>0</v>
      </c>
      <c r="S163" s="19">
        <v>0</v>
      </c>
      <c r="T163" s="31">
        <f t="shared" ref="T163:V165" si="38">T164</f>
        <v>5797</v>
      </c>
      <c r="U163" s="31">
        <f t="shared" si="38"/>
        <v>5797</v>
      </c>
      <c r="V163" s="31">
        <f t="shared" si="38"/>
        <v>5797</v>
      </c>
    </row>
    <row r="164" spans="1:22" ht="66.75" customHeight="1">
      <c r="A164" s="75" t="s">
        <v>72</v>
      </c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22">
        <v>92</v>
      </c>
      <c r="P164" s="23">
        <v>1</v>
      </c>
      <c r="Q164" s="23">
        <v>6</v>
      </c>
      <c r="R164" s="24" t="s">
        <v>73</v>
      </c>
      <c r="S164" s="22" t="s">
        <v>12</v>
      </c>
      <c r="T164" s="30">
        <f t="shared" si="38"/>
        <v>5797</v>
      </c>
      <c r="U164" s="30">
        <f t="shared" si="38"/>
        <v>5797</v>
      </c>
      <c r="V164" s="30">
        <f t="shared" si="38"/>
        <v>5797</v>
      </c>
    </row>
    <row r="165" spans="1:22" ht="30.75" customHeight="1">
      <c r="A165" s="75" t="s">
        <v>74</v>
      </c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22">
        <v>92</v>
      </c>
      <c r="P165" s="23">
        <v>1</v>
      </c>
      <c r="Q165" s="23">
        <v>6</v>
      </c>
      <c r="R165" s="24" t="s">
        <v>75</v>
      </c>
      <c r="S165" s="22" t="s">
        <v>12</v>
      </c>
      <c r="T165" s="30">
        <f t="shared" si="38"/>
        <v>5797</v>
      </c>
      <c r="U165" s="30">
        <f t="shared" si="38"/>
        <v>5797</v>
      </c>
      <c r="V165" s="30">
        <f t="shared" si="38"/>
        <v>5797</v>
      </c>
    </row>
    <row r="166" spans="1:22" ht="30" customHeight="1">
      <c r="A166" s="75" t="s">
        <v>76</v>
      </c>
      <c r="B166" s="75"/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22">
        <v>92</v>
      </c>
      <c r="P166" s="23">
        <v>1</v>
      </c>
      <c r="Q166" s="23">
        <v>6</v>
      </c>
      <c r="R166" s="24" t="s">
        <v>77</v>
      </c>
      <c r="S166" s="22" t="s">
        <v>12</v>
      </c>
      <c r="T166" s="30">
        <f>T167+T168+T170+T169</f>
        <v>5797</v>
      </c>
      <c r="U166" s="30">
        <f>U167+U168+U170+U169</f>
        <v>5797</v>
      </c>
      <c r="V166" s="30">
        <f>V167+V168+V170+V169</f>
        <v>5797</v>
      </c>
    </row>
    <row r="167" spans="1:22" ht="83.25" customHeight="1">
      <c r="A167" s="75" t="s">
        <v>25</v>
      </c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22">
        <v>92</v>
      </c>
      <c r="P167" s="23">
        <v>1</v>
      </c>
      <c r="Q167" s="23">
        <v>6</v>
      </c>
      <c r="R167" s="24" t="s">
        <v>77</v>
      </c>
      <c r="S167" s="22" t="s">
        <v>26</v>
      </c>
      <c r="T167" s="30">
        <v>5463</v>
      </c>
      <c r="U167" s="30">
        <v>5463</v>
      </c>
      <c r="V167" s="30">
        <v>5463</v>
      </c>
    </row>
    <row r="168" spans="1:22" ht="33" customHeight="1">
      <c r="A168" s="75" t="s">
        <v>16</v>
      </c>
      <c r="B168" s="75"/>
      <c r="C168" s="75"/>
      <c r="D168" s="75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22">
        <v>92</v>
      </c>
      <c r="P168" s="23">
        <v>1</v>
      </c>
      <c r="Q168" s="23">
        <v>6</v>
      </c>
      <c r="R168" s="24" t="s">
        <v>77</v>
      </c>
      <c r="S168" s="22" t="s">
        <v>17</v>
      </c>
      <c r="T168" s="30">
        <v>334</v>
      </c>
      <c r="U168" s="30">
        <v>334</v>
      </c>
      <c r="V168" s="30">
        <v>334</v>
      </c>
    </row>
    <row r="169" spans="1:22" ht="22.15" customHeight="1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 t="s">
        <v>35</v>
      </c>
      <c r="O169" s="22">
        <v>92</v>
      </c>
      <c r="P169" s="23">
        <v>1</v>
      </c>
      <c r="Q169" s="23">
        <v>6</v>
      </c>
      <c r="R169" s="24" t="s">
        <v>77</v>
      </c>
      <c r="S169" s="22">
        <v>300</v>
      </c>
      <c r="T169" s="30">
        <v>0</v>
      </c>
      <c r="U169" s="30">
        <v>0</v>
      </c>
      <c r="V169" s="30">
        <v>0</v>
      </c>
    </row>
    <row r="170" spans="1:22" ht="20.25" customHeight="1">
      <c r="A170" s="75" t="s">
        <v>28</v>
      </c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22">
        <v>92</v>
      </c>
      <c r="P170" s="23">
        <v>1</v>
      </c>
      <c r="Q170" s="23">
        <v>6</v>
      </c>
      <c r="R170" s="24" t="s">
        <v>77</v>
      </c>
      <c r="S170" s="22" t="s">
        <v>29</v>
      </c>
      <c r="T170" s="30">
        <v>0</v>
      </c>
      <c r="U170" s="30">
        <v>0</v>
      </c>
      <c r="V170" s="30">
        <v>0</v>
      </c>
    </row>
    <row r="171" spans="1:22" ht="18.75" customHeight="1">
      <c r="A171" s="79" t="s">
        <v>116</v>
      </c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19">
        <v>92</v>
      </c>
      <c r="P171" s="20">
        <v>1</v>
      </c>
      <c r="Q171" s="20">
        <v>13</v>
      </c>
      <c r="R171" s="21">
        <v>0</v>
      </c>
      <c r="S171" s="19">
        <v>0</v>
      </c>
      <c r="T171" s="31">
        <f>T172+T177</f>
        <v>2521</v>
      </c>
      <c r="U171" s="31">
        <f>U172+U177</f>
        <v>2521</v>
      </c>
      <c r="V171" s="31">
        <f>V172+V177</f>
        <v>2521</v>
      </c>
    </row>
    <row r="172" spans="1:22" ht="32.25" customHeight="1">
      <c r="A172" s="75" t="s">
        <v>82</v>
      </c>
      <c r="B172" s="75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22">
        <v>92</v>
      </c>
      <c r="P172" s="23">
        <v>1</v>
      </c>
      <c r="Q172" s="23">
        <v>13</v>
      </c>
      <c r="R172" s="24" t="s">
        <v>83</v>
      </c>
      <c r="S172" s="22" t="s">
        <v>12</v>
      </c>
      <c r="T172" s="30">
        <f t="shared" ref="T172:V173" si="39">T173</f>
        <v>2503</v>
      </c>
      <c r="U172" s="30">
        <f t="shared" si="39"/>
        <v>2503</v>
      </c>
      <c r="V172" s="30">
        <f t="shared" si="39"/>
        <v>2503</v>
      </c>
    </row>
    <row r="173" spans="1:22" ht="30" customHeight="1">
      <c r="A173" s="75" t="s">
        <v>84</v>
      </c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22">
        <v>92</v>
      </c>
      <c r="P173" s="23">
        <v>1</v>
      </c>
      <c r="Q173" s="23">
        <v>13</v>
      </c>
      <c r="R173" s="24" t="s">
        <v>85</v>
      </c>
      <c r="S173" s="22" t="s">
        <v>12</v>
      </c>
      <c r="T173" s="30">
        <f t="shared" si="39"/>
        <v>2503</v>
      </c>
      <c r="U173" s="30">
        <f t="shared" si="39"/>
        <v>2503</v>
      </c>
      <c r="V173" s="30">
        <f t="shared" si="39"/>
        <v>2503</v>
      </c>
    </row>
    <row r="174" spans="1:22" ht="51" customHeight="1">
      <c r="A174" s="75" t="s">
        <v>86</v>
      </c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22">
        <v>92</v>
      </c>
      <c r="P174" s="23">
        <v>1</v>
      </c>
      <c r="Q174" s="23">
        <v>13</v>
      </c>
      <c r="R174" s="24" t="s">
        <v>87</v>
      </c>
      <c r="S174" s="22" t="s">
        <v>12</v>
      </c>
      <c r="T174" s="30">
        <f>T175+T176</f>
        <v>2503</v>
      </c>
      <c r="U174" s="30">
        <f>U175+U176</f>
        <v>2503</v>
      </c>
      <c r="V174" s="30">
        <f>V175+V176</f>
        <v>2503</v>
      </c>
    </row>
    <row r="175" spans="1:22" ht="51" customHeight="1">
      <c r="A175" s="75" t="s">
        <v>25</v>
      </c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22">
        <v>92</v>
      </c>
      <c r="P175" s="23">
        <v>1</v>
      </c>
      <c r="Q175" s="23">
        <v>13</v>
      </c>
      <c r="R175" s="24" t="s">
        <v>87</v>
      </c>
      <c r="S175" s="22" t="s">
        <v>26</v>
      </c>
      <c r="T175" s="30">
        <v>2428</v>
      </c>
      <c r="U175" s="30">
        <v>2428</v>
      </c>
      <c r="V175" s="30">
        <v>2428</v>
      </c>
    </row>
    <row r="176" spans="1:22" ht="31.5" customHeight="1">
      <c r="A176" s="75" t="s">
        <v>16</v>
      </c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22">
        <v>92</v>
      </c>
      <c r="P176" s="23">
        <v>1</v>
      </c>
      <c r="Q176" s="23">
        <v>13</v>
      </c>
      <c r="R176" s="24" t="s">
        <v>87</v>
      </c>
      <c r="S176" s="22" t="s">
        <v>17</v>
      </c>
      <c r="T176" s="30">
        <v>75</v>
      </c>
      <c r="U176" s="30">
        <v>75</v>
      </c>
      <c r="V176" s="30">
        <v>75</v>
      </c>
    </row>
    <row r="177" spans="1:22" ht="51" customHeight="1">
      <c r="A177" s="79" t="s">
        <v>117</v>
      </c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19">
        <v>92</v>
      </c>
      <c r="P177" s="20">
        <v>1</v>
      </c>
      <c r="Q177" s="20">
        <v>13</v>
      </c>
      <c r="R177" s="21" t="s">
        <v>118</v>
      </c>
      <c r="S177" s="19" t="s">
        <v>12</v>
      </c>
      <c r="T177" s="31">
        <f>T178</f>
        <v>18</v>
      </c>
      <c r="U177" s="31">
        <f t="shared" ref="U177:V179" si="40">U178</f>
        <v>18</v>
      </c>
      <c r="V177" s="31">
        <f t="shared" si="40"/>
        <v>18</v>
      </c>
    </row>
    <row r="178" spans="1:22" ht="21" customHeight="1">
      <c r="A178" s="79" t="s">
        <v>119</v>
      </c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19">
        <v>92</v>
      </c>
      <c r="P178" s="20">
        <v>1</v>
      </c>
      <c r="Q178" s="20">
        <v>13</v>
      </c>
      <c r="R178" s="21" t="s">
        <v>120</v>
      </c>
      <c r="S178" s="19" t="s">
        <v>12</v>
      </c>
      <c r="T178" s="31">
        <f>T179</f>
        <v>18</v>
      </c>
      <c r="U178" s="31">
        <f t="shared" si="40"/>
        <v>18</v>
      </c>
      <c r="V178" s="31">
        <f t="shared" si="40"/>
        <v>18</v>
      </c>
    </row>
    <row r="179" spans="1:22" ht="114" customHeight="1">
      <c r="A179" s="75" t="s">
        <v>121</v>
      </c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22">
        <v>92</v>
      </c>
      <c r="P179" s="23">
        <v>1</v>
      </c>
      <c r="Q179" s="23">
        <v>13</v>
      </c>
      <c r="R179" s="24" t="s">
        <v>122</v>
      </c>
      <c r="S179" s="22" t="s">
        <v>12</v>
      </c>
      <c r="T179" s="30">
        <f>T180</f>
        <v>18</v>
      </c>
      <c r="U179" s="30">
        <f t="shared" si="40"/>
        <v>18</v>
      </c>
      <c r="V179" s="30">
        <f t="shared" si="40"/>
        <v>18</v>
      </c>
    </row>
    <row r="180" spans="1:22" ht="20.25" customHeight="1">
      <c r="A180" s="75" t="s">
        <v>123</v>
      </c>
      <c r="B180" s="75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22">
        <v>92</v>
      </c>
      <c r="P180" s="23">
        <v>1</v>
      </c>
      <c r="Q180" s="23">
        <v>13</v>
      </c>
      <c r="R180" s="24" t="s">
        <v>122</v>
      </c>
      <c r="S180" s="22" t="s">
        <v>124</v>
      </c>
      <c r="T180" s="30">
        <v>18</v>
      </c>
      <c r="U180" s="30">
        <v>18</v>
      </c>
      <c r="V180" s="30">
        <v>18</v>
      </c>
    </row>
    <row r="181" spans="1:22" ht="20.25" customHeight="1">
      <c r="A181" s="79" t="s">
        <v>125</v>
      </c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19">
        <v>92</v>
      </c>
      <c r="P181" s="20">
        <v>2</v>
      </c>
      <c r="Q181" s="20">
        <v>0</v>
      </c>
      <c r="R181" s="21">
        <v>0</v>
      </c>
      <c r="S181" s="19">
        <v>0</v>
      </c>
      <c r="T181" s="31">
        <f t="shared" ref="T181:V185" si="41">T182</f>
        <v>1079.5</v>
      </c>
      <c r="U181" s="31">
        <f t="shared" si="41"/>
        <v>1118.9000000000001</v>
      </c>
      <c r="V181" s="31">
        <f t="shared" si="41"/>
        <v>1118.9000000000001</v>
      </c>
    </row>
    <row r="182" spans="1:22" ht="20.25" customHeight="1">
      <c r="A182" s="79" t="s">
        <v>126</v>
      </c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19">
        <v>92</v>
      </c>
      <c r="P182" s="20">
        <v>2</v>
      </c>
      <c r="Q182" s="20">
        <v>3</v>
      </c>
      <c r="R182" s="21">
        <v>0</v>
      </c>
      <c r="S182" s="19">
        <v>0</v>
      </c>
      <c r="T182" s="31">
        <f t="shared" si="41"/>
        <v>1079.5</v>
      </c>
      <c r="U182" s="31">
        <f t="shared" si="41"/>
        <v>1118.9000000000001</v>
      </c>
      <c r="V182" s="31">
        <f t="shared" si="41"/>
        <v>1118.9000000000001</v>
      </c>
    </row>
    <row r="183" spans="1:22" ht="64.5" customHeight="1">
      <c r="A183" s="79" t="s">
        <v>72</v>
      </c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19">
        <v>92</v>
      </c>
      <c r="P183" s="20">
        <v>2</v>
      </c>
      <c r="Q183" s="20">
        <v>3</v>
      </c>
      <c r="R183" s="21" t="s">
        <v>73</v>
      </c>
      <c r="S183" s="19" t="s">
        <v>12</v>
      </c>
      <c r="T183" s="31">
        <f t="shared" si="41"/>
        <v>1079.5</v>
      </c>
      <c r="U183" s="31">
        <f t="shared" si="41"/>
        <v>1118.9000000000001</v>
      </c>
      <c r="V183" s="31">
        <f t="shared" si="41"/>
        <v>1118.9000000000001</v>
      </c>
    </row>
    <row r="184" spans="1:22" ht="32.25" customHeight="1">
      <c r="A184" s="79" t="s">
        <v>78</v>
      </c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19">
        <v>92</v>
      </c>
      <c r="P184" s="20">
        <v>2</v>
      </c>
      <c r="Q184" s="20">
        <v>3</v>
      </c>
      <c r="R184" s="21" t="s">
        <v>79</v>
      </c>
      <c r="S184" s="19" t="s">
        <v>12</v>
      </c>
      <c r="T184" s="31">
        <f t="shared" si="41"/>
        <v>1079.5</v>
      </c>
      <c r="U184" s="31">
        <f t="shared" si="41"/>
        <v>1118.9000000000001</v>
      </c>
      <c r="V184" s="31">
        <f t="shared" si="41"/>
        <v>1118.9000000000001</v>
      </c>
    </row>
    <row r="185" spans="1:22" ht="32.25" customHeight="1">
      <c r="A185" s="79" t="s">
        <v>127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19">
        <v>92</v>
      </c>
      <c r="P185" s="20">
        <v>2</v>
      </c>
      <c r="Q185" s="20">
        <v>3</v>
      </c>
      <c r="R185" s="21" t="s">
        <v>128</v>
      </c>
      <c r="S185" s="19" t="s">
        <v>12</v>
      </c>
      <c r="T185" s="31">
        <f t="shared" si="41"/>
        <v>1079.5</v>
      </c>
      <c r="U185" s="31">
        <f t="shared" si="41"/>
        <v>1118.9000000000001</v>
      </c>
      <c r="V185" s="31">
        <f t="shared" si="41"/>
        <v>1118.9000000000001</v>
      </c>
    </row>
    <row r="186" spans="1:22" ht="18.75" customHeight="1">
      <c r="A186" s="75" t="s">
        <v>123</v>
      </c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22">
        <v>92</v>
      </c>
      <c r="P186" s="23">
        <v>2</v>
      </c>
      <c r="Q186" s="23">
        <v>3</v>
      </c>
      <c r="R186" s="24" t="s">
        <v>128</v>
      </c>
      <c r="S186" s="22" t="s">
        <v>124</v>
      </c>
      <c r="T186" s="30">
        <v>1079.5</v>
      </c>
      <c r="U186" s="30">
        <v>1118.9000000000001</v>
      </c>
      <c r="V186" s="30">
        <v>1118.9000000000001</v>
      </c>
    </row>
    <row r="187" spans="1:22" ht="31.5" customHeight="1">
      <c r="A187" s="79" t="s">
        <v>129</v>
      </c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19">
        <v>92</v>
      </c>
      <c r="P187" s="20">
        <v>3</v>
      </c>
      <c r="Q187" s="20">
        <v>0</v>
      </c>
      <c r="R187" s="21">
        <v>0</v>
      </c>
      <c r="S187" s="19">
        <v>0</v>
      </c>
      <c r="T187" s="31">
        <f t="shared" ref="T187:V193" si="42">T188</f>
        <v>818</v>
      </c>
      <c r="U187" s="31">
        <f t="shared" si="42"/>
        <v>818</v>
      </c>
      <c r="V187" s="31">
        <f t="shared" si="42"/>
        <v>73</v>
      </c>
    </row>
    <row r="188" spans="1:22" ht="51" customHeight="1">
      <c r="A188" s="79" t="s">
        <v>240</v>
      </c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19">
        <v>92</v>
      </c>
      <c r="P188" s="20">
        <v>3</v>
      </c>
      <c r="Q188" s="20">
        <v>10</v>
      </c>
      <c r="R188" s="21">
        <v>0</v>
      </c>
      <c r="S188" s="19">
        <v>0</v>
      </c>
      <c r="T188" s="31">
        <f>T191+T189</f>
        <v>818</v>
      </c>
      <c r="U188" s="31">
        <f t="shared" ref="U188:V188" si="43">U191+U189</f>
        <v>818</v>
      </c>
      <c r="V188" s="31">
        <f t="shared" si="43"/>
        <v>73</v>
      </c>
    </row>
    <row r="189" spans="1:22" ht="81" customHeight="1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69" t="s">
        <v>283</v>
      </c>
      <c r="O189" s="22">
        <v>92</v>
      </c>
      <c r="P189" s="23">
        <v>3</v>
      </c>
      <c r="Q189" s="23">
        <v>10</v>
      </c>
      <c r="R189" s="24" t="s">
        <v>168</v>
      </c>
      <c r="S189" s="22"/>
      <c r="T189" s="30">
        <f>T190</f>
        <v>745</v>
      </c>
      <c r="U189" s="30">
        <f t="shared" ref="U189:V189" si="44">U190</f>
        <v>745</v>
      </c>
      <c r="V189" s="30">
        <f t="shared" si="44"/>
        <v>0</v>
      </c>
    </row>
    <row r="190" spans="1:22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8" t="s">
        <v>123</v>
      </c>
      <c r="O190" s="22">
        <v>92</v>
      </c>
      <c r="P190" s="23">
        <v>3</v>
      </c>
      <c r="Q190" s="23">
        <v>10</v>
      </c>
      <c r="R190" s="24" t="s">
        <v>168</v>
      </c>
      <c r="S190" s="22">
        <v>500</v>
      </c>
      <c r="T190" s="30">
        <v>745</v>
      </c>
      <c r="U190" s="30">
        <v>745</v>
      </c>
      <c r="V190" s="30">
        <v>0</v>
      </c>
    </row>
    <row r="191" spans="1:22" ht="50.25" customHeight="1">
      <c r="A191" s="75" t="s">
        <v>117</v>
      </c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22">
        <v>92</v>
      </c>
      <c r="P191" s="23">
        <v>3</v>
      </c>
      <c r="Q191" s="23">
        <v>10</v>
      </c>
      <c r="R191" s="24" t="s">
        <v>118</v>
      </c>
      <c r="S191" s="22" t="s">
        <v>12</v>
      </c>
      <c r="T191" s="30">
        <f t="shared" si="42"/>
        <v>73</v>
      </c>
      <c r="U191" s="30">
        <f t="shared" si="42"/>
        <v>73</v>
      </c>
      <c r="V191" s="30">
        <f t="shared" si="42"/>
        <v>73</v>
      </c>
    </row>
    <row r="192" spans="1:22" ht="19.5" customHeight="1">
      <c r="A192" s="75" t="s">
        <v>119</v>
      </c>
      <c r="B192" s="75"/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22">
        <v>92</v>
      </c>
      <c r="P192" s="23">
        <v>3</v>
      </c>
      <c r="Q192" s="23">
        <v>10</v>
      </c>
      <c r="R192" s="24" t="s">
        <v>120</v>
      </c>
      <c r="S192" s="22" t="s">
        <v>12</v>
      </c>
      <c r="T192" s="30">
        <f t="shared" si="42"/>
        <v>73</v>
      </c>
      <c r="U192" s="30">
        <f t="shared" si="42"/>
        <v>73</v>
      </c>
      <c r="V192" s="30">
        <f t="shared" si="42"/>
        <v>73</v>
      </c>
    </row>
    <row r="193" spans="1:22" ht="111" customHeight="1">
      <c r="A193" s="75" t="s">
        <v>121</v>
      </c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22">
        <v>92</v>
      </c>
      <c r="P193" s="23">
        <v>3</v>
      </c>
      <c r="Q193" s="23">
        <v>10</v>
      </c>
      <c r="R193" s="24" t="s">
        <v>122</v>
      </c>
      <c r="S193" s="22" t="s">
        <v>12</v>
      </c>
      <c r="T193" s="30">
        <f t="shared" si="42"/>
        <v>73</v>
      </c>
      <c r="U193" s="30">
        <f t="shared" si="42"/>
        <v>73</v>
      </c>
      <c r="V193" s="30">
        <f t="shared" si="42"/>
        <v>73</v>
      </c>
    </row>
    <row r="194" spans="1:22" ht="21" customHeight="1">
      <c r="A194" s="75" t="s">
        <v>123</v>
      </c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22">
        <v>92</v>
      </c>
      <c r="P194" s="23">
        <v>3</v>
      </c>
      <c r="Q194" s="23">
        <v>10</v>
      </c>
      <c r="R194" s="24" t="s">
        <v>122</v>
      </c>
      <c r="S194" s="22" t="s">
        <v>124</v>
      </c>
      <c r="T194" s="30">
        <v>73</v>
      </c>
      <c r="U194" s="30">
        <v>73</v>
      </c>
      <c r="V194" s="30">
        <v>73</v>
      </c>
    </row>
    <row r="195" spans="1:22" ht="18.75" customHeight="1">
      <c r="A195" s="79" t="s">
        <v>130</v>
      </c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19">
        <v>92</v>
      </c>
      <c r="P195" s="20">
        <v>4</v>
      </c>
      <c r="Q195" s="20">
        <v>0</v>
      </c>
      <c r="R195" s="21">
        <v>0</v>
      </c>
      <c r="S195" s="19">
        <v>0</v>
      </c>
      <c r="T195" s="50">
        <f t="shared" ref="T195:V199" si="45">T196</f>
        <v>5335.4970000000003</v>
      </c>
      <c r="U195" s="50">
        <f t="shared" si="45"/>
        <v>5394.9970000000003</v>
      </c>
      <c r="V195" s="50">
        <f t="shared" si="45"/>
        <v>5561.5969999999998</v>
      </c>
    </row>
    <row r="196" spans="1:22" ht="19.5" customHeight="1">
      <c r="A196" s="79" t="s">
        <v>131</v>
      </c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19">
        <v>92</v>
      </c>
      <c r="P196" s="20">
        <v>4</v>
      </c>
      <c r="Q196" s="20">
        <v>9</v>
      </c>
      <c r="R196" s="21">
        <v>0</v>
      </c>
      <c r="S196" s="19">
        <v>0</v>
      </c>
      <c r="T196" s="50">
        <f>T197+T201</f>
        <v>5335.4970000000003</v>
      </c>
      <c r="U196" s="50">
        <f t="shared" ref="U196:V196" si="46">U197+U201</f>
        <v>5394.9970000000003</v>
      </c>
      <c r="V196" s="50">
        <f t="shared" si="46"/>
        <v>5561.5969999999998</v>
      </c>
    </row>
    <row r="197" spans="1:22" ht="51" customHeight="1">
      <c r="A197" s="75" t="s">
        <v>117</v>
      </c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22">
        <v>92</v>
      </c>
      <c r="P197" s="23">
        <v>4</v>
      </c>
      <c r="Q197" s="23">
        <v>9</v>
      </c>
      <c r="R197" s="24" t="s">
        <v>118</v>
      </c>
      <c r="S197" s="22" t="s">
        <v>12</v>
      </c>
      <c r="T197" s="51">
        <f t="shared" si="45"/>
        <v>3565.8</v>
      </c>
      <c r="U197" s="51">
        <f t="shared" si="45"/>
        <v>3625.3</v>
      </c>
      <c r="V197" s="51">
        <f t="shared" si="45"/>
        <v>3791.9</v>
      </c>
    </row>
    <row r="198" spans="1:22" ht="20.25" customHeight="1">
      <c r="A198" s="75" t="s">
        <v>119</v>
      </c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22">
        <v>92</v>
      </c>
      <c r="P198" s="23">
        <v>4</v>
      </c>
      <c r="Q198" s="23">
        <v>9</v>
      </c>
      <c r="R198" s="24" t="s">
        <v>120</v>
      </c>
      <c r="S198" s="22" t="s">
        <v>12</v>
      </c>
      <c r="T198" s="51">
        <f t="shared" si="45"/>
        <v>3565.8</v>
      </c>
      <c r="U198" s="51">
        <f t="shared" si="45"/>
        <v>3625.3</v>
      </c>
      <c r="V198" s="51">
        <f t="shared" si="45"/>
        <v>3791.9</v>
      </c>
    </row>
    <row r="199" spans="1:22" ht="111" customHeight="1">
      <c r="A199" s="75" t="s">
        <v>121</v>
      </c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22">
        <v>92</v>
      </c>
      <c r="P199" s="23">
        <v>4</v>
      </c>
      <c r="Q199" s="23">
        <v>9</v>
      </c>
      <c r="R199" s="24" t="s">
        <v>122</v>
      </c>
      <c r="S199" s="22" t="s">
        <v>12</v>
      </c>
      <c r="T199" s="51">
        <f t="shared" si="45"/>
        <v>3565.8</v>
      </c>
      <c r="U199" s="51">
        <f t="shared" si="45"/>
        <v>3625.3</v>
      </c>
      <c r="V199" s="51">
        <f t="shared" si="45"/>
        <v>3791.9</v>
      </c>
    </row>
    <row r="200" spans="1:22" ht="23.25" customHeight="1">
      <c r="A200" s="75" t="s">
        <v>123</v>
      </c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22">
        <v>92</v>
      </c>
      <c r="P200" s="23">
        <v>4</v>
      </c>
      <c r="Q200" s="23">
        <v>9</v>
      </c>
      <c r="R200" s="24" t="s">
        <v>122</v>
      </c>
      <c r="S200" s="22" t="s">
        <v>124</v>
      </c>
      <c r="T200" s="51">
        <v>3565.8</v>
      </c>
      <c r="U200" s="51">
        <v>3625.3</v>
      </c>
      <c r="V200" s="51">
        <v>3791.9</v>
      </c>
    </row>
    <row r="201" spans="1:22" ht="51.75" customHeight="1">
      <c r="A201" s="46" t="s">
        <v>226</v>
      </c>
      <c r="B201" s="22">
        <v>92</v>
      </c>
      <c r="C201" s="23">
        <v>4</v>
      </c>
      <c r="D201" s="23">
        <v>9</v>
      </c>
      <c r="E201" s="33" t="s">
        <v>227</v>
      </c>
      <c r="F201" s="22"/>
      <c r="G201" s="44"/>
      <c r="H201" s="44"/>
      <c r="I201" s="44"/>
      <c r="J201" s="44"/>
      <c r="K201" s="44"/>
      <c r="L201" s="44"/>
      <c r="M201" s="44"/>
      <c r="N201" s="47" t="s">
        <v>226</v>
      </c>
      <c r="O201" s="19">
        <v>92</v>
      </c>
      <c r="P201" s="20">
        <v>4</v>
      </c>
      <c r="Q201" s="20">
        <v>9</v>
      </c>
      <c r="R201" s="34" t="s">
        <v>227</v>
      </c>
      <c r="S201" s="19"/>
      <c r="T201" s="50">
        <f>T202</f>
        <v>1769.6969999999999</v>
      </c>
      <c r="U201" s="50">
        <f t="shared" ref="U201:V201" si="47">U202</f>
        <v>1769.6969999999999</v>
      </c>
      <c r="V201" s="50">
        <f t="shared" si="47"/>
        <v>1769.6969999999999</v>
      </c>
    </row>
    <row r="202" spans="1:22" ht="21.75" customHeight="1">
      <c r="A202" s="46" t="s">
        <v>228</v>
      </c>
      <c r="B202" s="22">
        <v>92</v>
      </c>
      <c r="C202" s="23">
        <v>4</v>
      </c>
      <c r="D202" s="23">
        <v>9</v>
      </c>
      <c r="E202" s="33" t="s">
        <v>227</v>
      </c>
      <c r="F202" s="22">
        <v>500</v>
      </c>
      <c r="G202" s="44"/>
      <c r="H202" s="44"/>
      <c r="I202" s="44"/>
      <c r="J202" s="44"/>
      <c r="K202" s="44"/>
      <c r="L202" s="44"/>
      <c r="M202" s="44"/>
      <c r="N202" s="46" t="s">
        <v>228</v>
      </c>
      <c r="O202" s="22">
        <v>92</v>
      </c>
      <c r="P202" s="23">
        <v>4</v>
      </c>
      <c r="Q202" s="23">
        <v>9</v>
      </c>
      <c r="R202" s="33" t="s">
        <v>227</v>
      </c>
      <c r="S202" s="22">
        <v>500</v>
      </c>
      <c r="T202" s="30">
        <f>1752+17.697</f>
        <v>1769.6969999999999</v>
      </c>
      <c r="U202" s="30">
        <f>1752+17.697</f>
        <v>1769.6969999999999</v>
      </c>
      <c r="V202" s="30">
        <f>1752+17.697</f>
        <v>1769.6969999999999</v>
      </c>
    </row>
    <row r="203" spans="1:22" ht="20.25" customHeight="1">
      <c r="A203" s="79" t="s">
        <v>9</v>
      </c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19">
        <v>92</v>
      </c>
      <c r="P203" s="20">
        <v>5</v>
      </c>
      <c r="Q203" s="20">
        <v>0</v>
      </c>
      <c r="R203" s="21">
        <v>0</v>
      </c>
      <c r="S203" s="19">
        <v>0</v>
      </c>
      <c r="T203" s="31">
        <f>T204+T209</f>
        <v>1395</v>
      </c>
      <c r="U203" s="31">
        <f>U204+U209</f>
        <v>1395</v>
      </c>
      <c r="V203" s="31">
        <f>V204+V209</f>
        <v>1395</v>
      </c>
    </row>
    <row r="204" spans="1:22" ht="21.75" customHeight="1">
      <c r="A204" s="79" t="s">
        <v>10</v>
      </c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19">
        <v>92</v>
      </c>
      <c r="P204" s="20">
        <v>5</v>
      </c>
      <c r="Q204" s="20">
        <v>2</v>
      </c>
      <c r="R204" s="21">
        <v>0</v>
      </c>
      <c r="S204" s="19">
        <v>0</v>
      </c>
      <c r="T204" s="31">
        <f>T205</f>
        <v>305</v>
      </c>
      <c r="U204" s="31">
        <f t="shared" ref="U204:V207" si="48">U205</f>
        <v>305</v>
      </c>
      <c r="V204" s="31">
        <f t="shared" si="48"/>
        <v>305</v>
      </c>
    </row>
    <row r="205" spans="1:22" ht="51" customHeight="1">
      <c r="A205" s="75" t="s">
        <v>117</v>
      </c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22">
        <v>92</v>
      </c>
      <c r="P205" s="23">
        <v>5</v>
      </c>
      <c r="Q205" s="23">
        <v>2</v>
      </c>
      <c r="R205" s="24" t="s">
        <v>118</v>
      </c>
      <c r="S205" s="22" t="s">
        <v>12</v>
      </c>
      <c r="T205" s="30">
        <f>T206</f>
        <v>305</v>
      </c>
      <c r="U205" s="30">
        <f t="shared" si="48"/>
        <v>305</v>
      </c>
      <c r="V205" s="30">
        <f t="shared" si="48"/>
        <v>305</v>
      </c>
    </row>
    <row r="206" spans="1:22" ht="19.5" customHeight="1">
      <c r="A206" s="75" t="s">
        <v>119</v>
      </c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22">
        <v>92</v>
      </c>
      <c r="P206" s="23">
        <v>5</v>
      </c>
      <c r="Q206" s="23">
        <v>2</v>
      </c>
      <c r="R206" s="24" t="s">
        <v>120</v>
      </c>
      <c r="S206" s="22" t="s">
        <v>12</v>
      </c>
      <c r="T206" s="30">
        <f>T207</f>
        <v>305</v>
      </c>
      <c r="U206" s="30">
        <f t="shared" si="48"/>
        <v>305</v>
      </c>
      <c r="V206" s="30">
        <f t="shared" si="48"/>
        <v>305</v>
      </c>
    </row>
    <row r="207" spans="1:22" ht="97.5" customHeight="1">
      <c r="A207" s="75" t="s">
        <v>121</v>
      </c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22">
        <v>92</v>
      </c>
      <c r="P207" s="23">
        <v>5</v>
      </c>
      <c r="Q207" s="23">
        <v>2</v>
      </c>
      <c r="R207" s="24" t="s">
        <v>122</v>
      </c>
      <c r="S207" s="22" t="s">
        <v>12</v>
      </c>
      <c r="T207" s="30">
        <f>T208</f>
        <v>305</v>
      </c>
      <c r="U207" s="30">
        <f t="shared" si="48"/>
        <v>305</v>
      </c>
      <c r="V207" s="30">
        <f t="shared" si="48"/>
        <v>305</v>
      </c>
    </row>
    <row r="208" spans="1:22" ht="19.5" customHeight="1">
      <c r="A208" s="75" t="s">
        <v>123</v>
      </c>
      <c r="B208" s="75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M208" s="75"/>
      <c r="N208" s="75"/>
      <c r="O208" s="22">
        <v>92</v>
      </c>
      <c r="P208" s="23">
        <v>5</v>
      </c>
      <c r="Q208" s="23">
        <v>2</v>
      </c>
      <c r="R208" s="24" t="s">
        <v>122</v>
      </c>
      <c r="S208" s="22" t="s">
        <v>124</v>
      </c>
      <c r="T208" s="30">
        <v>305</v>
      </c>
      <c r="U208" s="30">
        <v>305</v>
      </c>
      <c r="V208" s="30">
        <v>305</v>
      </c>
    </row>
    <row r="209" spans="1:22" ht="20.25" customHeight="1">
      <c r="A209" s="79" t="s">
        <v>132</v>
      </c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9"/>
      <c r="M209" s="79"/>
      <c r="N209" s="79"/>
      <c r="O209" s="19">
        <v>92</v>
      </c>
      <c r="P209" s="20">
        <v>5</v>
      </c>
      <c r="Q209" s="20">
        <v>3</v>
      </c>
      <c r="R209" s="21">
        <v>0</v>
      </c>
      <c r="S209" s="19">
        <v>0</v>
      </c>
      <c r="T209" s="31">
        <f t="shared" ref="T209:V212" si="49">T210</f>
        <v>1090</v>
      </c>
      <c r="U209" s="31">
        <f t="shared" si="49"/>
        <v>1090</v>
      </c>
      <c r="V209" s="31">
        <f t="shared" si="49"/>
        <v>1090</v>
      </c>
    </row>
    <row r="210" spans="1:22" ht="51" customHeight="1">
      <c r="A210" s="75" t="s">
        <v>117</v>
      </c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22">
        <v>92</v>
      </c>
      <c r="P210" s="23">
        <v>5</v>
      </c>
      <c r="Q210" s="23">
        <v>3</v>
      </c>
      <c r="R210" s="24" t="s">
        <v>118</v>
      </c>
      <c r="S210" s="22" t="s">
        <v>12</v>
      </c>
      <c r="T210" s="30">
        <f t="shared" si="49"/>
        <v>1090</v>
      </c>
      <c r="U210" s="30">
        <f t="shared" si="49"/>
        <v>1090</v>
      </c>
      <c r="V210" s="30">
        <f t="shared" si="49"/>
        <v>1090</v>
      </c>
    </row>
    <row r="211" spans="1:22" ht="17.25" customHeight="1">
      <c r="A211" s="75" t="s">
        <v>119</v>
      </c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22">
        <v>92</v>
      </c>
      <c r="P211" s="23">
        <v>5</v>
      </c>
      <c r="Q211" s="23">
        <v>3</v>
      </c>
      <c r="R211" s="24" t="s">
        <v>120</v>
      </c>
      <c r="S211" s="22" t="s">
        <v>12</v>
      </c>
      <c r="T211" s="30">
        <f t="shared" si="49"/>
        <v>1090</v>
      </c>
      <c r="U211" s="30">
        <f t="shared" si="49"/>
        <v>1090</v>
      </c>
      <c r="V211" s="30">
        <f t="shared" si="49"/>
        <v>1090</v>
      </c>
    </row>
    <row r="212" spans="1:22" ht="111.75" customHeight="1">
      <c r="A212" s="75" t="s">
        <v>121</v>
      </c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22">
        <v>92</v>
      </c>
      <c r="P212" s="23">
        <v>5</v>
      </c>
      <c r="Q212" s="23">
        <v>3</v>
      </c>
      <c r="R212" s="24" t="s">
        <v>122</v>
      </c>
      <c r="S212" s="22" t="s">
        <v>12</v>
      </c>
      <c r="T212" s="30">
        <f t="shared" si="49"/>
        <v>1090</v>
      </c>
      <c r="U212" s="30">
        <f t="shared" si="49"/>
        <v>1090</v>
      </c>
      <c r="V212" s="30">
        <f t="shared" si="49"/>
        <v>1090</v>
      </c>
    </row>
    <row r="213" spans="1:22" ht="20.25" customHeight="1">
      <c r="A213" s="75" t="s">
        <v>123</v>
      </c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22">
        <v>92</v>
      </c>
      <c r="P213" s="23">
        <v>5</v>
      </c>
      <c r="Q213" s="23">
        <v>3</v>
      </c>
      <c r="R213" s="24" t="s">
        <v>122</v>
      </c>
      <c r="S213" s="22" t="s">
        <v>124</v>
      </c>
      <c r="T213" s="30">
        <v>1090</v>
      </c>
      <c r="U213" s="30">
        <v>1090</v>
      </c>
      <c r="V213" s="30">
        <v>1090</v>
      </c>
    </row>
    <row r="214" spans="1:22" ht="18.75" customHeight="1">
      <c r="A214" s="79" t="s">
        <v>133</v>
      </c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9"/>
      <c r="N214" s="79"/>
      <c r="O214" s="19">
        <v>92</v>
      </c>
      <c r="P214" s="20">
        <v>8</v>
      </c>
      <c r="Q214" s="20">
        <v>0</v>
      </c>
      <c r="R214" s="21">
        <v>0</v>
      </c>
      <c r="S214" s="19">
        <v>0</v>
      </c>
      <c r="T214" s="31">
        <f t="shared" ref="T214:V218" si="50">T215</f>
        <v>16</v>
      </c>
      <c r="U214" s="31">
        <f t="shared" si="50"/>
        <v>16</v>
      </c>
      <c r="V214" s="31">
        <f t="shared" si="50"/>
        <v>16</v>
      </c>
    </row>
    <row r="215" spans="1:22" ht="32.25" customHeight="1">
      <c r="A215" s="79" t="s">
        <v>134</v>
      </c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9"/>
      <c r="M215" s="79"/>
      <c r="N215" s="79"/>
      <c r="O215" s="19">
        <v>92</v>
      </c>
      <c r="P215" s="20">
        <v>8</v>
      </c>
      <c r="Q215" s="20">
        <v>4</v>
      </c>
      <c r="R215" s="21">
        <v>0</v>
      </c>
      <c r="S215" s="19">
        <v>0</v>
      </c>
      <c r="T215" s="31">
        <f t="shared" si="50"/>
        <v>16</v>
      </c>
      <c r="U215" s="31">
        <f t="shared" si="50"/>
        <v>16</v>
      </c>
      <c r="V215" s="31">
        <f t="shared" si="50"/>
        <v>16</v>
      </c>
    </row>
    <row r="216" spans="1:22" ht="51" customHeight="1">
      <c r="A216" s="75" t="s">
        <v>117</v>
      </c>
      <c r="B216" s="75"/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22">
        <v>92</v>
      </c>
      <c r="P216" s="23">
        <v>8</v>
      </c>
      <c r="Q216" s="23">
        <v>4</v>
      </c>
      <c r="R216" s="24" t="s">
        <v>118</v>
      </c>
      <c r="S216" s="22" t="s">
        <v>12</v>
      </c>
      <c r="T216" s="30">
        <f t="shared" si="50"/>
        <v>16</v>
      </c>
      <c r="U216" s="30">
        <f t="shared" si="50"/>
        <v>16</v>
      </c>
      <c r="V216" s="30">
        <f t="shared" si="50"/>
        <v>16</v>
      </c>
    </row>
    <row r="217" spans="1:22" ht="18.75" customHeight="1">
      <c r="A217" s="75" t="s">
        <v>119</v>
      </c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22">
        <v>92</v>
      </c>
      <c r="P217" s="23">
        <v>8</v>
      </c>
      <c r="Q217" s="23">
        <v>4</v>
      </c>
      <c r="R217" s="24" t="s">
        <v>120</v>
      </c>
      <c r="S217" s="22" t="s">
        <v>12</v>
      </c>
      <c r="T217" s="30">
        <f t="shared" si="50"/>
        <v>16</v>
      </c>
      <c r="U217" s="30">
        <f t="shared" si="50"/>
        <v>16</v>
      </c>
      <c r="V217" s="30">
        <f t="shared" si="50"/>
        <v>16</v>
      </c>
    </row>
    <row r="218" spans="1:22" ht="99" customHeight="1">
      <c r="A218" s="75" t="s">
        <v>121</v>
      </c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22">
        <v>92</v>
      </c>
      <c r="P218" s="23">
        <v>8</v>
      </c>
      <c r="Q218" s="23">
        <v>4</v>
      </c>
      <c r="R218" s="24" t="s">
        <v>122</v>
      </c>
      <c r="S218" s="22" t="s">
        <v>12</v>
      </c>
      <c r="T218" s="30">
        <f t="shared" si="50"/>
        <v>16</v>
      </c>
      <c r="U218" s="30">
        <f t="shared" si="50"/>
        <v>16</v>
      </c>
      <c r="V218" s="30">
        <f t="shared" si="50"/>
        <v>16</v>
      </c>
    </row>
    <row r="219" spans="1:22" ht="19.5" customHeight="1">
      <c r="A219" s="75" t="s">
        <v>123</v>
      </c>
      <c r="B219" s="75"/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75"/>
      <c r="N219" s="75"/>
      <c r="O219" s="22">
        <v>92</v>
      </c>
      <c r="P219" s="23">
        <v>8</v>
      </c>
      <c r="Q219" s="23">
        <v>4</v>
      </c>
      <c r="R219" s="24" t="s">
        <v>122</v>
      </c>
      <c r="S219" s="22" t="s">
        <v>124</v>
      </c>
      <c r="T219" s="30">
        <v>16</v>
      </c>
      <c r="U219" s="30">
        <v>16</v>
      </c>
      <c r="V219" s="30">
        <v>16</v>
      </c>
    </row>
    <row r="220" spans="1:22" ht="51" customHeight="1">
      <c r="A220" s="79" t="s">
        <v>135</v>
      </c>
      <c r="B220" s="79"/>
      <c r="C220" s="79"/>
      <c r="D220" s="79"/>
      <c r="E220" s="79"/>
      <c r="F220" s="79"/>
      <c r="G220" s="79"/>
      <c r="H220" s="79"/>
      <c r="I220" s="79"/>
      <c r="J220" s="79"/>
      <c r="K220" s="79"/>
      <c r="L220" s="79"/>
      <c r="M220" s="79"/>
      <c r="N220" s="79"/>
      <c r="O220" s="19">
        <v>92</v>
      </c>
      <c r="P220" s="20">
        <v>14</v>
      </c>
      <c r="Q220" s="20">
        <v>0</v>
      </c>
      <c r="R220" s="21">
        <v>0</v>
      </c>
      <c r="S220" s="19">
        <v>0</v>
      </c>
      <c r="T220" s="31">
        <f>T221+T225</f>
        <v>11749.2</v>
      </c>
      <c r="U220" s="31">
        <f>U221+U225</f>
        <v>1950.3</v>
      </c>
      <c r="V220" s="31">
        <f>V221+V225</f>
        <v>1928.9</v>
      </c>
    </row>
    <row r="221" spans="1:22" ht="51" customHeight="1">
      <c r="A221" s="79" t="s">
        <v>136</v>
      </c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9"/>
      <c r="M221" s="79"/>
      <c r="N221" s="79"/>
      <c r="O221" s="19">
        <v>92</v>
      </c>
      <c r="P221" s="20">
        <v>14</v>
      </c>
      <c r="Q221" s="20">
        <v>1</v>
      </c>
      <c r="R221" s="21">
        <v>0</v>
      </c>
      <c r="S221" s="19">
        <v>0</v>
      </c>
      <c r="T221" s="31">
        <f t="shared" ref="T221:V223" si="51">T222</f>
        <v>2078</v>
      </c>
      <c r="U221" s="31">
        <f t="shared" si="51"/>
        <v>1950.3</v>
      </c>
      <c r="V221" s="31">
        <f t="shared" si="51"/>
        <v>1928.9</v>
      </c>
    </row>
    <row r="222" spans="1:22" ht="63.75" customHeight="1">
      <c r="A222" s="75" t="s">
        <v>137</v>
      </c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22">
        <v>92</v>
      </c>
      <c r="P222" s="23">
        <v>14</v>
      </c>
      <c r="Q222" s="23">
        <v>1</v>
      </c>
      <c r="R222" s="24" t="s">
        <v>138</v>
      </c>
      <c r="S222" s="22" t="s">
        <v>12</v>
      </c>
      <c r="T222" s="30">
        <f t="shared" si="51"/>
        <v>2078</v>
      </c>
      <c r="U222" s="30">
        <f t="shared" si="51"/>
        <v>1950.3</v>
      </c>
      <c r="V222" s="30">
        <f t="shared" si="51"/>
        <v>1928.9</v>
      </c>
    </row>
    <row r="223" spans="1:22" ht="22.5" customHeight="1">
      <c r="A223" s="75" t="s">
        <v>139</v>
      </c>
      <c r="B223" s="75"/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75"/>
      <c r="N223" s="75"/>
      <c r="O223" s="22">
        <v>92</v>
      </c>
      <c r="P223" s="23">
        <v>14</v>
      </c>
      <c r="Q223" s="23">
        <v>1</v>
      </c>
      <c r="R223" s="24" t="s">
        <v>140</v>
      </c>
      <c r="S223" s="22" t="s">
        <v>12</v>
      </c>
      <c r="T223" s="30">
        <f t="shared" si="51"/>
        <v>2078</v>
      </c>
      <c r="U223" s="30">
        <f t="shared" si="51"/>
        <v>1950.3</v>
      </c>
      <c r="V223" s="30">
        <f t="shared" si="51"/>
        <v>1928.9</v>
      </c>
    </row>
    <row r="224" spans="1:22" ht="16.5" customHeight="1">
      <c r="A224" s="75" t="s">
        <v>123</v>
      </c>
      <c r="B224" s="75"/>
      <c r="C224" s="75"/>
      <c r="D224" s="75"/>
      <c r="E224" s="75"/>
      <c r="F224" s="75"/>
      <c r="G224" s="75"/>
      <c r="H224" s="75"/>
      <c r="I224" s="75"/>
      <c r="J224" s="75"/>
      <c r="K224" s="75"/>
      <c r="L224" s="75"/>
      <c r="M224" s="75"/>
      <c r="N224" s="75"/>
      <c r="O224" s="22">
        <v>92</v>
      </c>
      <c r="P224" s="23">
        <v>14</v>
      </c>
      <c r="Q224" s="23">
        <v>1</v>
      </c>
      <c r="R224" s="24" t="s">
        <v>140</v>
      </c>
      <c r="S224" s="22" t="s">
        <v>124</v>
      </c>
      <c r="T224" s="30">
        <f>1469+609</f>
        <v>2078</v>
      </c>
      <c r="U224" s="30">
        <f>1469+481.3</f>
        <v>1950.3</v>
      </c>
      <c r="V224" s="30">
        <f>1469+459.9</f>
        <v>1928.9</v>
      </c>
    </row>
    <row r="225" spans="1:22" ht="37.5" customHeight="1">
      <c r="A225" s="79" t="s">
        <v>233</v>
      </c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19">
        <v>92</v>
      </c>
      <c r="P225" s="20">
        <v>14</v>
      </c>
      <c r="Q225" s="20">
        <v>3</v>
      </c>
      <c r="R225" s="21">
        <v>0</v>
      </c>
      <c r="S225" s="19">
        <v>0</v>
      </c>
      <c r="T225" s="31">
        <f>T226+T229</f>
        <v>9671.2000000000007</v>
      </c>
      <c r="U225" s="31">
        <f t="shared" ref="U225:V225" si="52">U226+U229</f>
        <v>0</v>
      </c>
      <c r="V225" s="31">
        <f t="shared" si="52"/>
        <v>0</v>
      </c>
    </row>
    <row r="226" spans="1:22" ht="61.5" customHeight="1">
      <c r="A226" s="75" t="s">
        <v>137</v>
      </c>
      <c r="B226" s="75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19">
        <v>92</v>
      </c>
      <c r="P226" s="20">
        <v>14</v>
      </c>
      <c r="Q226" s="20">
        <v>3</v>
      </c>
      <c r="R226" s="21" t="s">
        <v>138</v>
      </c>
      <c r="S226" s="19" t="s">
        <v>12</v>
      </c>
      <c r="T226" s="31">
        <f t="shared" ref="T226:V227" si="53">T227</f>
        <v>9671.2000000000007</v>
      </c>
      <c r="U226" s="31">
        <f t="shared" si="53"/>
        <v>0</v>
      </c>
      <c r="V226" s="31">
        <f t="shared" si="53"/>
        <v>0</v>
      </c>
    </row>
    <row r="227" spans="1:22" ht="37.5" customHeight="1">
      <c r="A227" s="75" t="s">
        <v>234</v>
      </c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22">
        <v>92</v>
      </c>
      <c r="P227" s="23">
        <v>14</v>
      </c>
      <c r="Q227" s="23">
        <v>3</v>
      </c>
      <c r="R227" s="25">
        <v>2300060410</v>
      </c>
      <c r="S227" s="22" t="s">
        <v>12</v>
      </c>
      <c r="T227" s="30">
        <f t="shared" si="53"/>
        <v>9671.2000000000007</v>
      </c>
      <c r="U227" s="30">
        <f t="shared" si="53"/>
        <v>0</v>
      </c>
      <c r="V227" s="30">
        <f t="shared" si="53"/>
        <v>0</v>
      </c>
    </row>
    <row r="228" spans="1:22" ht="18.75" customHeight="1">
      <c r="A228" s="75" t="s">
        <v>123</v>
      </c>
      <c r="B228" s="75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  <c r="N228" s="75"/>
      <c r="O228" s="22">
        <v>92</v>
      </c>
      <c r="P228" s="23">
        <v>14</v>
      </c>
      <c r="Q228" s="23">
        <v>3</v>
      </c>
      <c r="R228" s="25">
        <v>2300060410</v>
      </c>
      <c r="S228" s="22" t="s">
        <v>124</v>
      </c>
      <c r="T228" s="30">
        <v>9671.2000000000007</v>
      </c>
      <c r="U228" s="30">
        <v>0</v>
      </c>
      <c r="V228" s="30">
        <v>0</v>
      </c>
    </row>
    <row r="229" spans="1:22" ht="18.75" customHeight="1">
      <c r="A229" s="57" t="s">
        <v>119</v>
      </c>
      <c r="B229" s="19">
        <v>92</v>
      </c>
      <c r="C229" s="20">
        <v>14</v>
      </c>
      <c r="D229" s="20">
        <v>3</v>
      </c>
      <c r="E229" s="2">
        <v>98500000000</v>
      </c>
      <c r="F229" s="19"/>
      <c r="G229" s="58"/>
      <c r="H229" s="58"/>
      <c r="I229" s="58"/>
      <c r="J229" s="58"/>
      <c r="K229" s="58"/>
      <c r="L229" s="58"/>
      <c r="M229" s="58"/>
      <c r="N229" s="57" t="s">
        <v>119</v>
      </c>
      <c r="O229" s="19">
        <v>92</v>
      </c>
      <c r="P229" s="20">
        <v>14</v>
      </c>
      <c r="Q229" s="20">
        <v>3</v>
      </c>
      <c r="R229" s="2">
        <v>98500000000</v>
      </c>
      <c r="S229" s="19"/>
      <c r="T229" s="31">
        <f>T230</f>
        <v>0</v>
      </c>
      <c r="U229" s="31">
        <f t="shared" ref="U229:V230" si="54">U230</f>
        <v>0</v>
      </c>
      <c r="V229" s="31">
        <f t="shared" si="54"/>
        <v>0</v>
      </c>
    </row>
    <row r="230" spans="1:22" ht="18.75" customHeight="1">
      <c r="A230" s="58" t="s">
        <v>248</v>
      </c>
      <c r="B230" s="22">
        <v>92</v>
      </c>
      <c r="C230" s="23">
        <v>14</v>
      </c>
      <c r="D230" s="23">
        <v>3</v>
      </c>
      <c r="E230" s="25">
        <v>98500060410</v>
      </c>
      <c r="F230" s="22"/>
      <c r="G230" s="58"/>
      <c r="H230" s="58"/>
      <c r="I230" s="58"/>
      <c r="J230" s="58"/>
      <c r="K230" s="58"/>
      <c r="L230" s="58"/>
      <c r="M230" s="58"/>
      <c r="N230" s="58" t="s">
        <v>248</v>
      </c>
      <c r="O230" s="22">
        <v>92</v>
      </c>
      <c r="P230" s="23">
        <v>14</v>
      </c>
      <c r="Q230" s="23">
        <v>3</v>
      </c>
      <c r="R230" s="25">
        <v>98500060410</v>
      </c>
      <c r="S230" s="22"/>
      <c r="T230" s="30">
        <f>T231</f>
        <v>0</v>
      </c>
      <c r="U230" s="30">
        <f t="shared" si="54"/>
        <v>0</v>
      </c>
      <c r="V230" s="30">
        <f t="shared" si="54"/>
        <v>0</v>
      </c>
    </row>
    <row r="231" spans="1:22" ht="18.75" customHeight="1">
      <c r="A231" s="58" t="s">
        <v>123</v>
      </c>
      <c r="B231" s="22">
        <v>92</v>
      </c>
      <c r="C231" s="23">
        <v>14</v>
      </c>
      <c r="D231" s="23">
        <v>3</v>
      </c>
      <c r="E231" s="25">
        <v>98500060410</v>
      </c>
      <c r="F231" s="22">
        <v>500</v>
      </c>
      <c r="G231" s="58"/>
      <c r="H231" s="58"/>
      <c r="I231" s="58"/>
      <c r="J231" s="58"/>
      <c r="K231" s="58"/>
      <c r="L231" s="58"/>
      <c r="M231" s="58"/>
      <c r="N231" s="58" t="s">
        <v>123</v>
      </c>
      <c r="O231" s="22">
        <v>92</v>
      </c>
      <c r="P231" s="23">
        <v>14</v>
      </c>
      <c r="Q231" s="23">
        <v>3</v>
      </c>
      <c r="R231" s="25">
        <v>98500060410</v>
      </c>
      <c r="S231" s="22">
        <v>500</v>
      </c>
      <c r="T231" s="30"/>
      <c r="U231" s="30"/>
      <c r="V231" s="30"/>
    </row>
    <row r="232" spans="1:22" ht="51" customHeight="1">
      <c r="A232" s="79" t="s">
        <v>141</v>
      </c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9"/>
      <c r="M232" s="79"/>
      <c r="N232" s="79"/>
      <c r="O232" s="19">
        <v>166</v>
      </c>
      <c r="P232" s="20">
        <v>0</v>
      </c>
      <c r="Q232" s="20">
        <v>0</v>
      </c>
      <c r="R232" s="21">
        <v>0</v>
      </c>
      <c r="S232" s="19">
        <v>0</v>
      </c>
      <c r="T232" s="31">
        <f t="shared" ref="T232:V233" si="55">T233</f>
        <v>836</v>
      </c>
      <c r="U232" s="31">
        <f t="shared" si="55"/>
        <v>836</v>
      </c>
      <c r="V232" s="31">
        <f t="shared" si="55"/>
        <v>836</v>
      </c>
    </row>
    <row r="233" spans="1:22" ht="18" customHeight="1">
      <c r="A233" s="79" t="s">
        <v>114</v>
      </c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9"/>
      <c r="M233" s="79"/>
      <c r="N233" s="79"/>
      <c r="O233" s="19">
        <v>166</v>
      </c>
      <c r="P233" s="20">
        <v>1</v>
      </c>
      <c r="Q233" s="20">
        <v>0</v>
      </c>
      <c r="R233" s="21">
        <v>0</v>
      </c>
      <c r="S233" s="19">
        <v>0</v>
      </c>
      <c r="T233" s="31">
        <f t="shared" si="55"/>
        <v>836</v>
      </c>
      <c r="U233" s="31">
        <f t="shared" si="55"/>
        <v>836</v>
      </c>
      <c r="V233" s="31">
        <f t="shared" si="55"/>
        <v>836</v>
      </c>
    </row>
    <row r="234" spans="1:22" ht="19.5" customHeight="1">
      <c r="A234" s="79" t="s">
        <v>116</v>
      </c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9"/>
      <c r="M234" s="79"/>
      <c r="N234" s="79"/>
      <c r="O234" s="19">
        <v>166</v>
      </c>
      <c r="P234" s="20">
        <v>1</v>
      </c>
      <c r="Q234" s="20">
        <v>13</v>
      </c>
      <c r="R234" s="21">
        <v>0</v>
      </c>
      <c r="S234" s="19">
        <v>0</v>
      </c>
      <c r="T234" s="31">
        <f>T235+T240</f>
        <v>836</v>
      </c>
      <c r="U234" s="31">
        <f>U235+U240</f>
        <v>836</v>
      </c>
      <c r="V234" s="31">
        <f>V235+V240</f>
        <v>836</v>
      </c>
    </row>
    <row r="235" spans="1:22" ht="19.5" customHeight="1">
      <c r="A235" s="75" t="s">
        <v>142</v>
      </c>
      <c r="B235" s="75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5"/>
      <c r="N235" s="75"/>
      <c r="O235" s="22">
        <v>166</v>
      </c>
      <c r="P235" s="23">
        <v>1</v>
      </c>
      <c r="Q235" s="23">
        <v>13</v>
      </c>
      <c r="R235" s="24" t="s">
        <v>143</v>
      </c>
      <c r="S235" s="22" t="s">
        <v>12</v>
      </c>
      <c r="T235" s="30">
        <f t="shared" ref="T235:V236" si="56">T236</f>
        <v>836</v>
      </c>
      <c r="U235" s="30">
        <f t="shared" si="56"/>
        <v>836</v>
      </c>
      <c r="V235" s="30">
        <f t="shared" si="56"/>
        <v>836</v>
      </c>
    </row>
    <row r="236" spans="1:22" ht="33.75" customHeight="1">
      <c r="A236" s="75" t="s">
        <v>144</v>
      </c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22">
        <v>166</v>
      </c>
      <c r="P236" s="23">
        <v>1</v>
      </c>
      <c r="Q236" s="23">
        <v>13</v>
      </c>
      <c r="R236" s="24" t="s">
        <v>145</v>
      </c>
      <c r="S236" s="22" t="s">
        <v>12</v>
      </c>
      <c r="T236" s="30">
        <f t="shared" si="56"/>
        <v>836</v>
      </c>
      <c r="U236" s="30">
        <f t="shared" si="56"/>
        <v>836</v>
      </c>
      <c r="V236" s="30">
        <f t="shared" si="56"/>
        <v>836</v>
      </c>
    </row>
    <row r="237" spans="1:22" ht="51" customHeight="1">
      <c r="A237" s="75" t="s">
        <v>146</v>
      </c>
      <c r="B237" s="75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75"/>
      <c r="N237" s="75"/>
      <c r="O237" s="22">
        <v>166</v>
      </c>
      <c r="P237" s="23">
        <v>1</v>
      </c>
      <c r="Q237" s="23">
        <v>13</v>
      </c>
      <c r="R237" s="24" t="s">
        <v>147</v>
      </c>
      <c r="S237" s="22" t="s">
        <v>12</v>
      </c>
      <c r="T237" s="30">
        <f>T238+T239</f>
        <v>836</v>
      </c>
      <c r="U237" s="30">
        <f>U238+U239</f>
        <v>836</v>
      </c>
      <c r="V237" s="30">
        <f>V238+V239</f>
        <v>836</v>
      </c>
    </row>
    <row r="238" spans="1:22" ht="30.75" customHeight="1">
      <c r="A238" s="75" t="s">
        <v>16</v>
      </c>
      <c r="B238" s="75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22">
        <v>166</v>
      </c>
      <c r="P238" s="23">
        <v>1</v>
      </c>
      <c r="Q238" s="23">
        <v>13</v>
      </c>
      <c r="R238" s="24" t="s">
        <v>147</v>
      </c>
      <c r="S238" s="22" t="s">
        <v>17</v>
      </c>
      <c r="T238" s="30">
        <v>811</v>
      </c>
      <c r="U238" s="30">
        <v>811</v>
      </c>
      <c r="V238" s="30">
        <v>811</v>
      </c>
    </row>
    <row r="239" spans="1:22" ht="20.25" customHeight="1">
      <c r="A239" s="75" t="s">
        <v>28</v>
      </c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22">
        <v>166</v>
      </c>
      <c r="P239" s="23">
        <v>1</v>
      </c>
      <c r="Q239" s="23">
        <v>13</v>
      </c>
      <c r="R239" s="24" t="s">
        <v>147</v>
      </c>
      <c r="S239" s="22" t="s">
        <v>29</v>
      </c>
      <c r="T239" s="30">
        <v>25</v>
      </c>
      <c r="U239" s="30">
        <v>25</v>
      </c>
      <c r="V239" s="30">
        <v>25</v>
      </c>
    </row>
    <row r="240" spans="1:22" ht="30.75" customHeight="1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40" t="s">
        <v>92</v>
      </c>
      <c r="O240" s="22">
        <v>166</v>
      </c>
      <c r="P240" s="23">
        <v>1</v>
      </c>
      <c r="Q240" s="23">
        <v>13</v>
      </c>
      <c r="R240" s="33">
        <v>9290000000</v>
      </c>
      <c r="S240" s="22"/>
      <c r="T240" s="30">
        <f t="shared" ref="T240:V241" si="57">T241</f>
        <v>0</v>
      </c>
      <c r="U240" s="30">
        <f t="shared" si="57"/>
        <v>0</v>
      </c>
      <c r="V240" s="30">
        <f t="shared" si="57"/>
        <v>0</v>
      </c>
    </row>
    <row r="241" spans="1:22" ht="30.75" customHeight="1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 t="s">
        <v>39</v>
      </c>
      <c r="O241" s="22">
        <v>166</v>
      </c>
      <c r="P241" s="23">
        <v>1</v>
      </c>
      <c r="Q241" s="23">
        <v>13</v>
      </c>
      <c r="R241" s="33" t="s">
        <v>94</v>
      </c>
      <c r="S241" s="22"/>
      <c r="T241" s="30">
        <f t="shared" si="57"/>
        <v>0</v>
      </c>
      <c r="U241" s="30">
        <f t="shared" si="57"/>
        <v>0</v>
      </c>
      <c r="V241" s="30">
        <f t="shared" si="57"/>
        <v>0</v>
      </c>
    </row>
    <row r="242" spans="1:22" ht="33" customHeight="1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 t="s">
        <v>16</v>
      </c>
      <c r="O242" s="22">
        <v>166</v>
      </c>
      <c r="P242" s="23">
        <v>1</v>
      </c>
      <c r="Q242" s="23">
        <v>13</v>
      </c>
      <c r="R242" s="33" t="s">
        <v>94</v>
      </c>
      <c r="S242" s="22">
        <v>200</v>
      </c>
      <c r="T242" s="30">
        <v>0</v>
      </c>
      <c r="U242" s="30">
        <v>0</v>
      </c>
      <c r="V242" s="30">
        <v>0</v>
      </c>
    </row>
    <row r="243" spans="1:22" ht="33.75" customHeight="1">
      <c r="A243" s="79" t="s">
        <v>148</v>
      </c>
      <c r="B243" s="79"/>
      <c r="C243" s="79"/>
      <c r="D243" s="79"/>
      <c r="E243" s="79"/>
      <c r="F243" s="79"/>
      <c r="G243" s="79"/>
      <c r="H243" s="79"/>
      <c r="I243" s="79"/>
      <c r="J243" s="79"/>
      <c r="K243" s="79"/>
      <c r="L243" s="79"/>
      <c r="M243" s="79"/>
      <c r="N243" s="79"/>
      <c r="O243" s="19">
        <v>303</v>
      </c>
      <c r="P243" s="20">
        <v>0</v>
      </c>
      <c r="Q243" s="20">
        <v>0</v>
      </c>
      <c r="R243" s="21">
        <v>0</v>
      </c>
      <c r="S243" s="19">
        <v>0</v>
      </c>
      <c r="T243" s="31">
        <f>T244+T294+T310+T333+T351+T365+T381+T399+T405</f>
        <v>56193.200000000004</v>
      </c>
      <c r="U243" s="31">
        <f>U244+U294+U310+U333+U351+U365+U381+U399+U405</f>
        <v>53511.200000000004</v>
      </c>
      <c r="V243" s="31">
        <f>V244+V294+V310+V333+V351+V365+V381+V399+V405</f>
        <v>51101.599999999999</v>
      </c>
    </row>
    <row r="244" spans="1:22" ht="19.5" customHeight="1">
      <c r="A244" s="79" t="s">
        <v>114</v>
      </c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9"/>
      <c r="M244" s="79"/>
      <c r="N244" s="79"/>
      <c r="O244" s="19">
        <v>303</v>
      </c>
      <c r="P244" s="20">
        <v>1</v>
      </c>
      <c r="Q244" s="20">
        <v>0</v>
      </c>
      <c r="R244" s="21">
        <v>0</v>
      </c>
      <c r="S244" s="19">
        <v>0</v>
      </c>
      <c r="T244" s="31">
        <f>T246+T248+T258+T269+T274+T263</f>
        <v>29288.3</v>
      </c>
      <c r="U244" s="31">
        <f>U246+U248+U258+U269+U274+U263</f>
        <v>28756.3</v>
      </c>
      <c r="V244" s="31">
        <f>V246+V248+V258+V269+V274+V263</f>
        <v>28480.7</v>
      </c>
    </row>
    <row r="245" spans="1:22" ht="53.25" customHeight="1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 t="s">
        <v>149</v>
      </c>
      <c r="O245" s="19">
        <v>303</v>
      </c>
      <c r="P245" s="20">
        <v>1</v>
      </c>
      <c r="Q245" s="20">
        <v>2</v>
      </c>
      <c r="R245" s="21"/>
      <c r="S245" s="19"/>
      <c r="T245" s="31">
        <f t="shared" ref="T245:V246" si="58">T246</f>
        <v>2498</v>
      </c>
      <c r="U245" s="31">
        <f t="shared" si="58"/>
        <v>2498</v>
      </c>
      <c r="V245" s="31">
        <f t="shared" si="58"/>
        <v>2498</v>
      </c>
    </row>
    <row r="246" spans="1:22" ht="18.75" customHeight="1">
      <c r="A246" s="79" t="s">
        <v>150</v>
      </c>
      <c r="B246" s="79"/>
      <c r="C246" s="79"/>
      <c r="D246" s="79"/>
      <c r="E246" s="79"/>
      <c r="F246" s="79"/>
      <c r="G246" s="79"/>
      <c r="H246" s="79"/>
      <c r="I246" s="79"/>
      <c r="J246" s="79"/>
      <c r="K246" s="79"/>
      <c r="L246" s="79"/>
      <c r="M246" s="79"/>
      <c r="N246" s="79"/>
      <c r="O246" s="19">
        <v>303</v>
      </c>
      <c r="P246" s="20">
        <v>1</v>
      </c>
      <c r="Q246" s="20">
        <v>2</v>
      </c>
      <c r="R246" s="21" t="s">
        <v>151</v>
      </c>
      <c r="S246" s="19" t="s">
        <v>12</v>
      </c>
      <c r="T246" s="31">
        <f t="shared" si="58"/>
        <v>2498</v>
      </c>
      <c r="U246" s="31">
        <f t="shared" si="58"/>
        <v>2498</v>
      </c>
      <c r="V246" s="31">
        <f t="shared" si="58"/>
        <v>2498</v>
      </c>
    </row>
    <row r="247" spans="1:22" ht="86.25" customHeight="1">
      <c r="A247" s="75" t="s">
        <v>25</v>
      </c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22">
        <v>303</v>
      </c>
      <c r="P247" s="23">
        <v>1</v>
      </c>
      <c r="Q247" s="23">
        <v>2</v>
      </c>
      <c r="R247" s="24" t="s">
        <v>151</v>
      </c>
      <c r="S247" s="22" t="s">
        <v>26</v>
      </c>
      <c r="T247" s="30">
        <v>2498</v>
      </c>
      <c r="U247" s="30">
        <v>2498</v>
      </c>
      <c r="V247" s="30">
        <v>2498</v>
      </c>
    </row>
    <row r="248" spans="1:22" ht="63.75" customHeight="1">
      <c r="A248" s="79" t="s">
        <v>152</v>
      </c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9"/>
      <c r="M248" s="79"/>
      <c r="N248" s="79"/>
      <c r="O248" s="19">
        <v>303</v>
      </c>
      <c r="P248" s="20">
        <v>1</v>
      </c>
      <c r="Q248" s="20">
        <v>4</v>
      </c>
      <c r="R248" s="21">
        <v>0</v>
      </c>
      <c r="S248" s="19">
        <v>0</v>
      </c>
      <c r="T248" s="31">
        <f>T249+T255</f>
        <v>19738</v>
      </c>
      <c r="U248" s="31">
        <f>U249+U255</f>
        <v>18921</v>
      </c>
      <c r="V248" s="31">
        <f>V249+V255</f>
        <v>18921</v>
      </c>
    </row>
    <row r="249" spans="1:22" ht="63.75" customHeight="1">
      <c r="A249" s="79" t="s">
        <v>72</v>
      </c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9"/>
      <c r="M249" s="79"/>
      <c r="N249" s="79"/>
      <c r="O249" s="19">
        <v>303</v>
      </c>
      <c r="P249" s="20">
        <v>1</v>
      </c>
      <c r="Q249" s="20">
        <v>4</v>
      </c>
      <c r="R249" s="21" t="s">
        <v>73</v>
      </c>
      <c r="S249" s="19" t="s">
        <v>12</v>
      </c>
      <c r="T249" s="31">
        <f t="shared" ref="T249:V250" si="59">T250</f>
        <v>18921</v>
      </c>
      <c r="U249" s="31">
        <f t="shared" si="59"/>
        <v>18921</v>
      </c>
      <c r="V249" s="31">
        <f t="shared" si="59"/>
        <v>18921</v>
      </c>
    </row>
    <row r="250" spans="1:22" ht="32.25" customHeight="1">
      <c r="A250" s="79" t="s">
        <v>74</v>
      </c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9"/>
      <c r="M250" s="79"/>
      <c r="N250" s="79"/>
      <c r="O250" s="19">
        <v>303</v>
      </c>
      <c r="P250" s="20">
        <v>1</v>
      </c>
      <c r="Q250" s="20">
        <v>4</v>
      </c>
      <c r="R250" s="21" t="s">
        <v>75</v>
      </c>
      <c r="S250" s="19" t="s">
        <v>12</v>
      </c>
      <c r="T250" s="31">
        <f t="shared" si="59"/>
        <v>18921</v>
      </c>
      <c r="U250" s="31">
        <f t="shared" si="59"/>
        <v>18921</v>
      </c>
      <c r="V250" s="31">
        <f t="shared" si="59"/>
        <v>18921</v>
      </c>
    </row>
    <row r="251" spans="1:22" ht="32.25" customHeight="1">
      <c r="A251" s="79" t="s">
        <v>76</v>
      </c>
      <c r="B251" s="79"/>
      <c r="C251" s="79"/>
      <c r="D251" s="79"/>
      <c r="E251" s="79"/>
      <c r="F251" s="79"/>
      <c r="G251" s="79"/>
      <c r="H251" s="79"/>
      <c r="I251" s="79"/>
      <c r="J251" s="79"/>
      <c r="K251" s="79"/>
      <c r="L251" s="79"/>
      <c r="M251" s="79"/>
      <c r="N251" s="79"/>
      <c r="O251" s="19">
        <v>303</v>
      </c>
      <c r="P251" s="20">
        <v>1</v>
      </c>
      <c r="Q251" s="20">
        <v>4</v>
      </c>
      <c r="R251" s="21" t="s">
        <v>77</v>
      </c>
      <c r="S251" s="19" t="s">
        <v>12</v>
      </c>
      <c r="T251" s="31">
        <f>T252+T253+T254</f>
        <v>18921</v>
      </c>
      <c r="U251" s="31">
        <f>U252+U253+U254</f>
        <v>18921</v>
      </c>
      <c r="V251" s="31">
        <f>V252+V253+V254</f>
        <v>18921</v>
      </c>
    </row>
    <row r="252" spans="1:22" ht="51" customHeight="1">
      <c r="A252" s="75" t="s">
        <v>25</v>
      </c>
      <c r="B252" s="75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22">
        <v>303</v>
      </c>
      <c r="P252" s="23">
        <v>1</v>
      </c>
      <c r="Q252" s="23">
        <v>4</v>
      </c>
      <c r="R252" s="24" t="s">
        <v>77</v>
      </c>
      <c r="S252" s="22" t="s">
        <v>26</v>
      </c>
      <c r="T252" s="30">
        <v>16407</v>
      </c>
      <c r="U252" s="30">
        <v>16407</v>
      </c>
      <c r="V252" s="30">
        <v>16407</v>
      </c>
    </row>
    <row r="253" spans="1:22" ht="35.25" customHeight="1">
      <c r="A253" s="88" t="s">
        <v>16</v>
      </c>
      <c r="B253" s="89"/>
      <c r="C253" s="89"/>
      <c r="D253" s="89"/>
      <c r="E253" s="89"/>
      <c r="F253" s="89"/>
      <c r="G253" s="89"/>
      <c r="H253" s="89"/>
      <c r="I253" s="89"/>
      <c r="J253" s="89"/>
      <c r="K253" s="89"/>
      <c r="L253" s="89"/>
      <c r="M253" s="89"/>
      <c r="N253" s="90"/>
      <c r="O253" s="22">
        <v>303</v>
      </c>
      <c r="P253" s="23">
        <v>1</v>
      </c>
      <c r="Q253" s="23">
        <v>4</v>
      </c>
      <c r="R253" s="24" t="s">
        <v>77</v>
      </c>
      <c r="S253" s="22" t="s">
        <v>17</v>
      </c>
      <c r="T253" s="30">
        <v>2429</v>
      </c>
      <c r="U253" s="30">
        <v>2429</v>
      </c>
      <c r="V253" s="30">
        <v>2429</v>
      </c>
    </row>
    <row r="254" spans="1:22">
      <c r="A254" s="75" t="s">
        <v>28</v>
      </c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22">
        <v>303</v>
      </c>
      <c r="P254" s="23">
        <v>1</v>
      </c>
      <c r="Q254" s="23">
        <v>4</v>
      </c>
      <c r="R254" s="24" t="s">
        <v>77</v>
      </c>
      <c r="S254" s="22" t="s">
        <v>29</v>
      </c>
      <c r="T254" s="30">
        <v>85</v>
      </c>
      <c r="U254" s="30">
        <v>85</v>
      </c>
      <c r="V254" s="30">
        <v>85</v>
      </c>
    </row>
    <row r="255" spans="1:22" ht="31.5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40" t="s">
        <v>92</v>
      </c>
      <c r="O255" s="19">
        <v>303</v>
      </c>
      <c r="P255" s="20">
        <v>1</v>
      </c>
      <c r="Q255" s="20">
        <v>4</v>
      </c>
      <c r="R255" s="34">
        <v>9290000000</v>
      </c>
      <c r="S255" s="19"/>
      <c r="T255" s="31">
        <f t="shared" ref="T255:V256" si="60">T256</f>
        <v>817</v>
      </c>
      <c r="U255" s="31">
        <f t="shared" si="60"/>
        <v>0</v>
      </c>
      <c r="V255" s="31">
        <f t="shared" si="60"/>
        <v>0</v>
      </c>
    </row>
    <row r="256" spans="1:22" ht="31.5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 t="s">
        <v>39</v>
      </c>
      <c r="O256" s="22">
        <v>303</v>
      </c>
      <c r="P256" s="23">
        <v>1</v>
      </c>
      <c r="Q256" s="23">
        <v>4</v>
      </c>
      <c r="R256" s="33">
        <v>9290000000</v>
      </c>
      <c r="S256" s="22"/>
      <c r="T256" s="30">
        <f t="shared" si="60"/>
        <v>817</v>
      </c>
      <c r="U256" s="30">
        <f t="shared" si="60"/>
        <v>0</v>
      </c>
      <c r="V256" s="30">
        <f t="shared" si="60"/>
        <v>0</v>
      </c>
    </row>
    <row r="257" spans="1:22" ht="31.5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 t="s">
        <v>16</v>
      </c>
      <c r="O257" s="22">
        <v>303</v>
      </c>
      <c r="P257" s="23">
        <v>1</v>
      </c>
      <c r="Q257" s="23">
        <v>4</v>
      </c>
      <c r="R257" s="33" t="s">
        <v>94</v>
      </c>
      <c r="S257" s="22">
        <v>200</v>
      </c>
      <c r="T257" s="30">
        <v>817</v>
      </c>
      <c r="U257" s="30">
        <v>0</v>
      </c>
      <c r="V257" s="30">
        <v>0</v>
      </c>
    </row>
    <row r="258" spans="1:22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40" t="s">
        <v>153</v>
      </c>
      <c r="O258" s="19">
        <v>303</v>
      </c>
      <c r="P258" s="20">
        <v>1</v>
      </c>
      <c r="Q258" s="20">
        <v>5</v>
      </c>
      <c r="R258" s="21"/>
      <c r="S258" s="19"/>
      <c r="T258" s="31">
        <f t="shared" ref="T258:V261" si="61">T259</f>
        <v>1.3</v>
      </c>
      <c r="U258" s="31">
        <f t="shared" si="61"/>
        <v>1.3</v>
      </c>
      <c r="V258" s="31">
        <f t="shared" si="61"/>
        <v>25.7</v>
      </c>
    </row>
    <row r="259" spans="1:22" ht="35.25" customHeight="1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 t="s">
        <v>154</v>
      </c>
      <c r="O259" s="22">
        <v>303</v>
      </c>
      <c r="P259" s="23">
        <v>1</v>
      </c>
      <c r="Q259" s="23">
        <v>5</v>
      </c>
      <c r="R259" s="33" t="s">
        <v>73</v>
      </c>
      <c r="S259" s="22"/>
      <c r="T259" s="30">
        <f t="shared" si="61"/>
        <v>1.3</v>
      </c>
      <c r="U259" s="30">
        <f t="shared" si="61"/>
        <v>1.3</v>
      </c>
      <c r="V259" s="30">
        <f t="shared" si="61"/>
        <v>25.7</v>
      </c>
    </row>
    <row r="260" spans="1:22" ht="31.5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 t="s">
        <v>155</v>
      </c>
      <c r="O260" s="22">
        <v>303</v>
      </c>
      <c r="P260" s="23">
        <v>1</v>
      </c>
      <c r="Q260" s="23">
        <v>5</v>
      </c>
      <c r="R260" s="33" t="s">
        <v>79</v>
      </c>
      <c r="S260" s="22"/>
      <c r="T260" s="30">
        <f t="shared" si="61"/>
        <v>1.3</v>
      </c>
      <c r="U260" s="30">
        <f t="shared" si="61"/>
        <v>1.3</v>
      </c>
      <c r="V260" s="30">
        <f t="shared" si="61"/>
        <v>25.7</v>
      </c>
    </row>
    <row r="261" spans="1:22" ht="63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 t="s">
        <v>156</v>
      </c>
      <c r="O261" s="22">
        <v>303</v>
      </c>
      <c r="P261" s="23">
        <v>1</v>
      </c>
      <c r="Q261" s="23">
        <v>5</v>
      </c>
      <c r="R261" s="33" t="s">
        <v>157</v>
      </c>
      <c r="S261" s="22"/>
      <c r="T261" s="30">
        <f t="shared" si="61"/>
        <v>1.3</v>
      </c>
      <c r="U261" s="30">
        <f t="shared" si="61"/>
        <v>1.3</v>
      </c>
      <c r="V261" s="30">
        <f t="shared" si="61"/>
        <v>25.7</v>
      </c>
    </row>
    <row r="262" spans="1:22" ht="31.5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 t="s">
        <v>16</v>
      </c>
      <c r="O262" s="22">
        <v>303</v>
      </c>
      <c r="P262" s="23">
        <v>1</v>
      </c>
      <c r="Q262" s="23">
        <v>5</v>
      </c>
      <c r="R262" s="33" t="s">
        <v>157</v>
      </c>
      <c r="S262" s="22">
        <v>200</v>
      </c>
      <c r="T262" s="30">
        <v>1.3</v>
      </c>
      <c r="U262" s="30">
        <v>1.3</v>
      </c>
      <c r="V262" s="30">
        <v>25.7</v>
      </c>
    </row>
    <row r="263" spans="1:22" ht="47.25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40" t="s">
        <v>115</v>
      </c>
      <c r="O263" s="19">
        <v>303</v>
      </c>
      <c r="P263" s="20">
        <v>1</v>
      </c>
      <c r="Q263" s="20">
        <v>6</v>
      </c>
      <c r="R263" s="34"/>
      <c r="S263" s="19"/>
      <c r="T263" s="31">
        <f t="shared" ref="T263:V265" si="62">T264</f>
        <v>0</v>
      </c>
      <c r="U263" s="31">
        <f t="shared" si="62"/>
        <v>0</v>
      </c>
      <c r="V263" s="31">
        <f t="shared" si="62"/>
        <v>0</v>
      </c>
    </row>
    <row r="264" spans="1:22" ht="63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 t="s">
        <v>72</v>
      </c>
      <c r="O264" s="22">
        <v>303</v>
      </c>
      <c r="P264" s="23">
        <v>1</v>
      </c>
      <c r="Q264" s="23">
        <v>6</v>
      </c>
      <c r="R264" s="33" t="s">
        <v>73</v>
      </c>
      <c r="S264" s="22"/>
      <c r="T264" s="30">
        <f t="shared" si="62"/>
        <v>0</v>
      </c>
      <c r="U264" s="30">
        <f t="shared" si="62"/>
        <v>0</v>
      </c>
      <c r="V264" s="30">
        <f t="shared" si="62"/>
        <v>0</v>
      </c>
    </row>
    <row r="265" spans="1:22" ht="31.5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 t="s">
        <v>74</v>
      </c>
      <c r="O265" s="22">
        <v>303</v>
      </c>
      <c r="P265" s="23">
        <v>1</v>
      </c>
      <c r="Q265" s="23">
        <v>6</v>
      </c>
      <c r="R265" s="33" t="s">
        <v>75</v>
      </c>
      <c r="S265" s="22"/>
      <c r="T265" s="30">
        <f t="shared" si="62"/>
        <v>0</v>
      </c>
      <c r="U265" s="30">
        <f t="shared" si="62"/>
        <v>0</v>
      </c>
      <c r="V265" s="30">
        <f t="shared" si="62"/>
        <v>0</v>
      </c>
    </row>
    <row r="266" spans="1:22" ht="31.5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 t="s">
        <v>76</v>
      </c>
      <c r="O266" s="22">
        <v>303</v>
      </c>
      <c r="P266" s="23">
        <v>1</v>
      </c>
      <c r="Q266" s="23">
        <v>6</v>
      </c>
      <c r="R266" s="33" t="s">
        <v>77</v>
      </c>
      <c r="S266" s="22"/>
      <c r="T266" s="30">
        <f>T267+T268</f>
        <v>0</v>
      </c>
      <c r="U266" s="30">
        <f>U267+U268</f>
        <v>0</v>
      </c>
      <c r="V266" s="30">
        <f>V267+V268</f>
        <v>0</v>
      </c>
    </row>
    <row r="267" spans="1:22" ht="78.75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 t="s">
        <v>25</v>
      </c>
      <c r="O267" s="22">
        <v>303</v>
      </c>
      <c r="P267" s="23">
        <v>1</v>
      </c>
      <c r="Q267" s="23">
        <v>6</v>
      </c>
      <c r="R267" s="33" t="s">
        <v>77</v>
      </c>
      <c r="S267" s="22">
        <v>100</v>
      </c>
      <c r="T267" s="30">
        <v>0</v>
      </c>
      <c r="U267" s="30">
        <v>0</v>
      </c>
      <c r="V267" s="30">
        <v>0</v>
      </c>
    </row>
    <row r="268" spans="1:22" ht="31.5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 t="s">
        <v>16</v>
      </c>
      <c r="O268" s="22">
        <v>303</v>
      </c>
      <c r="P268" s="23">
        <v>1</v>
      </c>
      <c r="Q268" s="23">
        <v>6</v>
      </c>
      <c r="R268" s="33" t="s">
        <v>77</v>
      </c>
      <c r="S268" s="22">
        <v>200</v>
      </c>
      <c r="T268" s="30">
        <v>0</v>
      </c>
      <c r="U268" s="30">
        <v>0</v>
      </c>
      <c r="V268" s="30">
        <v>0</v>
      </c>
    </row>
    <row r="269" spans="1:22" ht="20.25" customHeight="1">
      <c r="A269" s="79" t="s">
        <v>158</v>
      </c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  <c r="O269" s="19">
        <v>303</v>
      </c>
      <c r="P269" s="20">
        <v>1</v>
      </c>
      <c r="Q269" s="20">
        <v>11</v>
      </c>
      <c r="R269" s="21">
        <v>0</v>
      </c>
      <c r="S269" s="19">
        <v>0</v>
      </c>
      <c r="T269" s="31">
        <f t="shared" ref="T269:V272" si="63">T270</f>
        <v>3000</v>
      </c>
      <c r="U269" s="31">
        <f t="shared" si="63"/>
        <v>3000</v>
      </c>
      <c r="V269" s="31">
        <f t="shared" si="63"/>
        <v>3000</v>
      </c>
    </row>
    <row r="270" spans="1:22" ht="51" customHeight="1">
      <c r="A270" s="79" t="s">
        <v>159</v>
      </c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  <c r="O270" s="19">
        <v>303</v>
      </c>
      <c r="P270" s="20">
        <v>1</v>
      </c>
      <c r="Q270" s="20">
        <v>11</v>
      </c>
      <c r="R270" s="21" t="s">
        <v>160</v>
      </c>
      <c r="S270" s="19" t="s">
        <v>12</v>
      </c>
      <c r="T270" s="31">
        <f t="shared" si="63"/>
        <v>3000</v>
      </c>
      <c r="U270" s="31">
        <f t="shared" si="63"/>
        <v>3000</v>
      </c>
      <c r="V270" s="31">
        <f t="shared" si="63"/>
        <v>3000</v>
      </c>
    </row>
    <row r="271" spans="1:22" ht="20.25" customHeight="1">
      <c r="A271" s="79" t="s">
        <v>158</v>
      </c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  <c r="O271" s="19">
        <v>303</v>
      </c>
      <c r="P271" s="20">
        <v>1</v>
      </c>
      <c r="Q271" s="20">
        <v>11</v>
      </c>
      <c r="R271" s="21" t="s">
        <v>161</v>
      </c>
      <c r="S271" s="19" t="s">
        <v>12</v>
      </c>
      <c r="T271" s="31">
        <f t="shared" si="63"/>
        <v>3000</v>
      </c>
      <c r="U271" s="31">
        <f t="shared" si="63"/>
        <v>3000</v>
      </c>
      <c r="V271" s="31">
        <f t="shared" si="63"/>
        <v>3000</v>
      </c>
    </row>
    <row r="272" spans="1:22" ht="21.75" customHeight="1">
      <c r="A272" s="79" t="s">
        <v>162</v>
      </c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  <c r="O272" s="19">
        <v>303</v>
      </c>
      <c r="P272" s="20">
        <v>1</v>
      </c>
      <c r="Q272" s="20">
        <v>11</v>
      </c>
      <c r="R272" s="21" t="s">
        <v>163</v>
      </c>
      <c r="S272" s="19" t="s">
        <v>12</v>
      </c>
      <c r="T272" s="31">
        <f t="shared" si="63"/>
        <v>3000</v>
      </c>
      <c r="U272" s="31">
        <f t="shared" si="63"/>
        <v>3000</v>
      </c>
      <c r="V272" s="31">
        <f t="shared" si="63"/>
        <v>3000</v>
      </c>
    </row>
    <row r="273" spans="1:22" ht="19.5" customHeight="1">
      <c r="A273" s="75" t="s">
        <v>28</v>
      </c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22">
        <v>303</v>
      </c>
      <c r="P273" s="23">
        <v>1</v>
      </c>
      <c r="Q273" s="23">
        <v>11</v>
      </c>
      <c r="R273" s="24" t="s">
        <v>163</v>
      </c>
      <c r="S273" s="22" t="s">
        <v>29</v>
      </c>
      <c r="T273" s="30">
        <v>3000</v>
      </c>
      <c r="U273" s="30">
        <v>3000</v>
      </c>
      <c r="V273" s="30">
        <v>3000</v>
      </c>
    </row>
    <row r="274" spans="1:22" ht="21.75" customHeight="1">
      <c r="A274" s="79" t="s">
        <v>116</v>
      </c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9"/>
      <c r="M274" s="79"/>
      <c r="N274" s="79"/>
      <c r="O274" s="19">
        <v>303</v>
      </c>
      <c r="P274" s="20">
        <v>1</v>
      </c>
      <c r="Q274" s="20">
        <v>13</v>
      </c>
      <c r="R274" s="21">
        <v>0</v>
      </c>
      <c r="S274" s="19">
        <v>0</v>
      </c>
      <c r="T274" s="31">
        <f>T275+T291+T288+T282+T285+T280</f>
        <v>4051</v>
      </c>
      <c r="U274" s="31">
        <f t="shared" ref="U274:V274" si="64">U275+U291+U288+U282+U285+U280</f>
        <v>4336</v>
      </c>
      <c r="V274" s="31">
        <f t="shared" si="64"/>
        <v>4036</v>
      </c>
    </row>
    <row r="275" spans="1:22" ht="66" customHeight="1">
      <c r="A275" s="79" t="s">
        <v>72</v>
      </c>
      <c r="B275" s="79"/>
      <c r="C275" s="79"/>
      <c r="D275" s="79"/>
      <c r="E275" s="79"/>
      <c r="F275" s="79"/>
      <c r="G275" s="79"/>
      <c r="H275" s="79"/>
      <c r="I275" s="79"/>
      <c r="J275" s="79"/>
      <c r="K275" s="79"/>
      <c r="L275" s="79"/>
      <c r="M275" s="79"/>
      <c r="N275" s="79"/>
      <c r="O275" s="19">
        <v>303</v>
      </c>
      <c r="P275" s="20">
        <v>1</v>
      </c>
      <c r="Q275" s="20">
        <v>13</v>
      </c>
      <c r="R275" s="21" t="s">
        <v>73</v>
      </c>
      <c r="S275" s="19" t="s">
        <v>12</v>
      </c>
      <c r="T275" s="31">
        <f t="shared" ref="T275:V276" si="65">T276</f>
        <v>334</v>
      </c>
      <c r="U275" s="31">
        <f t="shared" si="65"/>
        <v>334</v>
      </c>
      <c r="V275" s="31">
        <f t="shared" si="65"/>
        <v>334</v>
      </c>
    </row>
    <row r="276" spans="1:22" ht="36" customHeight="1">
      <c r="A276" s="75" t="s">
        <v>78</v>
      </c>
      <c r="B276" s="75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22">
        <v>303</v>
      </c>
      <c r="P276" s="23">
        <v>1</v>
      </c>
      <c r="Q276" s="23">
        <v>13</v>
      </c>
      <c r="R276" s="24" t="s">
        <v>79</v>
      </c>
      <c r="S276" s="22" t="s">
        <v>12</v>
      </c>
      <c r="T276" s="30">
        <f t="shared" si="65"/>
        <v>334</v>
      </c>
      <c r="U276" s="30">
        <f t="shared" si="65"/>
        <v>334</v>
      </c>
      <c r="V276" s="30">
        <f t="shared" si="65"/>
        <v>334</v>
      </c>
    </row>
    <row r="277" spans="1:22" ht="18.75" customHeight="1">
      <c r="A277" s="75" t="s">
        <v>164</v>
      </c>
      <c r="B277" s="75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22">
        <v>303</v>
      </c>
      <c r="P277" s="23">
        <v>1</v>
      </c>
      <c r="Q277" s="23">
        <v>13</v>
      </c>
      <c r="R277" s="24" t="s">
        <v>165</v>
      </c>
      <c r="S277" s="22" t="s">
        <v>12</v>
      </c>
      <c r="T277" s="30">
        <f>T278+T279</f>
        <v>334</v>
      </c>
      <c r="U277" s="30">
        <f>U278+U279</f>
        <v>334</v>
      </c>
      <c r="V277" s="30">
        <f>V278+V279</f>
        <v>334</v>
      </c>
    </row>
    <row r="278" spans="1:22" ht="78" customHeight="1">
      <c r="A278" s="75" t="s">
        <v>25</v>
      </c>
      <c r="B278" s="75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22">
        <v>303</v>
      </c>
      <c r="P278" s="23">
        <v>1</v>
      </c>
      <c r="Q278" s="23">
        <v>13</v>
      </c>
      <c r="R278" s="24" t="s">
        <v>165</v>
      </c>
      <c r="S278" s="22" t="s">
        <v>26</v>
      </c>
      <c r="T278" s="30">
        <v>334</v>
      </c>
      <c r="U278" s="30">
        <v>334</v>
      </c>
      <c r="V278" s="30">
        <v>334</v>
      </c>
    </row>
    <row r="279" spans="1:22" ht="33" customHeight="1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 t="s">
        <v>16</v>
      </c>
      <c r="O279" s="22">
        <v>303</v>
      </c>
      <c r="P279" s="23">
        <v>1</v>
      </c>
      <c r="Q279" s="23">
        <v>13</v>
      </c>
      <c r="R279" s="24" t="s">
        <v>165</v>
      </c>
      <c r="S279" s="22">
        <v>200</v>
      </c>
      <c r="T279" s="30">
        <v>0</v>
      </c>
      <c r="U279" s="30">
        <v>0</v>
      </c>
      <c r="V279" s="30">
        <v>0</v>
      </c>
    </row>
    <row r="280" spans="1:22" ht="94.5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2" t="s">
        <v>86</v>
      </c>
      <c r="O280" s="19">
        <v>303</v>
      </c>
      <c r="P280" s="20">
        <v>1</v>
      </c>
      <c r="Q280" s="20">
        <v>13</v>
      </c>
      <c r="R280" s="34" t="s">
        <v>87</v>
      </c>
      <c r="S280" s="19"/>
      <c r="T280" s="31">
        <f>T281</f>
        <v>2928</v>
      </c>
      <c r="U280" s="31">
        <f t="shared" ref="U280:V280" si="66">U281</f>
        <v>2928</v>
      </c>
      <c r="V280" s="31">
        <f t="shared" si="66"/>
        <v>2928</v>
      </c>
    </row>
    <row r="281" spans="1:22" ht="78.75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 t="s">
        <v>25</v>
      </c>
      <c r="O281" s="22">
        <v>303</v>
      </c>
      <c r="P281" s="23">
        <v>1</v>
      </c>
      <c r="Q281" s="23">
        <v>13</v>
      </c>
      <c r="R281" s="33" t="s">
        <v>87</v>
      </c>
      <c r="S281" s="22">
        <v>100</v>
      </c>
      <c r="T281" s="30">
        <v>2928</v>
      </c>
      <c r="U281" s="30">
        <v>2928</v>
      </c>
      <c r="V281" s="30">
        <v>2928</v>
      </c>
    </row>
    <row r="282" spans="1:22" ht="63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63" t="s">
        <v>271</v>
      </c>
      <c r="O282" s="19">
        <v>303</v>
      </c>
      <c r="P282" s="20">
        <v>1</v>
      </c>
      <c r="Q282" s="20">
        <v>13</v>
      </c>
      <c r="R282" s="2">
        <v>2000000000</v>
      </c>
      <c r="S282" s="19"/>
      <c r="T282" s="31">
        <f>T283</f>
        <v>300</v>
      </c>
      <c r="U282" s="31">
        <f t="shared" ref="U282:V283" si="67">U283</f>
        <v>300</v>
      </c>
      <c r="V282" s="31">
        <f t="shared" si="67"/>
        <v>0</v>
      </c>
    </row>
    <row r="283" spans="1:22" ht="63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68" t="s">
        <v>278</v>
      </c>
      <c r="O283" s="22">
        <v>303</v>
      </c>
      <c r="P283" s="23">
        <v>1</v>
      </c>
      <c r="Q283" s="23">
        <v>13</v>
      </c>
      <c r="R283" s="25">
        <v>2000060990</v>
      </c>
      <c r="S283" s="22"/>
      <c r="T283" s="30">
        <f>T284</f>
        <v>300</v>
      </c>
      <c r="U283" s="30">
        <f t="shared" si="67"/>
        <v>300</v>
      </c>
      <c r="V283" s="30">
        <f t="shared" si="67"/>
        <v>0</v>
      </c>
    </row>
    <row r="284" spans="1:22" ht="21.75" customHeight="1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 t="s">
        <v>28</v>
      </c>
      <c r="O284" s="22">
        <v>303</v>
      </c>
      <c r="P284" s="23">
        <v>1</v>
      </c>
      <c r="Q284" s="23">
        <v>13</v>
      </c>
      <c r="R284" s="25">
        <v>2000060990</v>
      </c>
      <c r="S284" s="22">
        <v>800</v>
      </c>
      <c r="T284" s="30">
        <v>300</v>
      </c>
      <c r="U284" s="30">
        <v>300</v>
      </c>
      <c r="V284" s="30">
        <v>0</v>
      </c>
    </row>
    <row r="285" spans="1:22" ht="47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7" t="s">
        <v>254</v>
      </c>
      <c r="O285" s="19">
        <v>303</v>
      </c>
      <c r="P285" s="20">
        <v>1</v>
      </c>
      <c r="Q285" s="20">
        <v>13</v>
      </c>
      <c r="R285" s="59" t="s">
        <v>256</v>
      </c>
      <c r="S285" s="19"/>
      <c r="T285" s="31">
        <f>T286</f>
        <v>30</v>
      </c>
      <c r="U285" s="31">
        <f t="shared" ref="U285:V286" si="68">U286</f>
        <v>30</v>
      </c>
      <c r="V285" s="31">
        <f t="shared" si="68"/>
        <v>30</v>
      </c>
    </row>
    <row r="286" spans="1:22" ht="47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7" t="s">
        <v>255</v>
      </c>
      <c r="O286" s="19">
        <v>303</v>
      </c>
      <c r="P286" s="20">
        <v>1</v>
      </c>
      <c r="Q286" s="20">
        <v>13</v>
      </c>
      <c r="R286" s="59" t="s">
        <v>257</v>
      </c>
      <c r="S286" s="19"/>
      <c r="T286" s="31">
        <f>T287</f>
        <v>30</v>
      </c>
      <c r="U286" s="31">
        <f t="shared" si="68"/>
        <v>30</v>
      </c>
      <c r="V286" s="31">
        <f t="shared" si="68"/>
        <v>30</v>
      </c>
    </row>
    <row r="287" spans="1:22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 t="s">
        <v>35</v>
      </c>
      <c r="O287" s="22">
        <v>303</v>
      </c>
      <c r="P287" s="23">
        <v>1</v>
      </c>
      <c r="Q287" s="23">
        <v>13</v>
      </c>
      <c r="R287" s="60" t="s">
        <v>257</v>
      </c>
      <c r="S287" s="22">
        <v>300</v>
      </c>
      <c r="T287" s="30">
        <v>30</v>
      </c>
      <c r="U287" s="30">
        <v>30</v>
      </c>
      <c r="V287" s="30">
        <v>30</v>
      </c>
    </row>
    <row r="288" spans="1:22" ht="61.9" customHeight="1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71" t="s">
        <v>288</v>
      </c>
      <c r="O288" s="19">
        <v>303</v>
      </c>
      <c r="P288" s="20">
        <v>1</v>
      </c>
      <c r="Q288" s="20">
        <v>13</v>
      </c>
      <c r="R288" s="2">
        <v>2600000000</v>
      </c>
      <c r="S288" s="19"/>
      <c r="T288" s="31">
        <f t="shared" ref="T288:V289" si="69">T289</f>
        <v>320</v>
      </c>
      <c r="U288" s="31">
        <f t="shared" si="69"/>
        <v>655</v>
      </c>
      <c r="V288" s="31">
        <f t="shared" si="69"/>
        <v>655</v>
      </c>
    </row>
    <row r="289" spans="1:22" ht="62.45" customHeight="1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71" t="s">
        <v>288</v>
      </c>
      <c r="O289" s="19">
        <v>303</v>
      </c>
      <c r="P289" s="20">
        <v>1</v>
      </c>
      <c r="Q289" s="20">
        <v>13</v>
      </c>
      <c r="R289" s="2">
        <v>2600060990</v>
      </c>
      <c r="S289" s="19"/>
      <c r="T289" s="31">
        <f t="shared" si="69"/>
        <v>320</v>
      </c>
      <c r="U289" s="31">
        <f t="shared" si="69"/>
        <v>655</v>
      </c>
      <c r="V289" s="31">
        <f t="shared" si="69"/>
        <v>655</v>
      </c>
    </row>
    <row r="290" spans="1:22" ht="36" customHeight="1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 t="s">
        <v>16</v>
      </c>
      <c r="O290" s="22">
        <v>303</v>
      </c>
      <c r="P290" s="23">
        <v>1</v>
      </c>
      <c r="Q290" s="23">
        <v>13</v>
      </c>
      <c r="R290" s="25">
        <v>2600060990</v>
      </c>
      <c r="S290" s="22">
        <v>200</v>
      </c>
      <c r="T290" s="30">
        <v>320</v>
      </c>
      <c r="U290" s="30">
        <v>655</v>
      </c>
      <c r="V290" s="30">
        <v>655</v>
      </c>
    </row>
    <row r="291" spans="1:22" ht="33" customHeight="1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40" t="s">
        <v>166</v>
      </c>
      <c r="O291" s="19">
        <v>303</v>
      </c>
      <c r="P291" s="20">
        <v>1</v>
      </c>
      <c r="Q291" s="20">
        <v>13</v>
      </c>
      <c r="R291" s="29">
        <v>9990000000</v>
      </c>
      <c r="S291" s="19"/>
      <c r="T291" s="31">
        <f t="shared" ref="T291:V292" si="70">T292</f>
        <v>139</v>
      </c>
      <c r="U291" s="31">
        <f t="shared" si="70"/>
        <v>89</v>
      </c>
      <c r="V291" s="31">
        <f t="shared" si="70"/>
        <v>89</v>
      </c>
    </row>
    <row r="292" spans="1:22" ht="33" customHeight="1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 t="s">
        <v>167</v>
      </c>
      <c r="O292" s="22">
        <v>303</v>
      </c>
      <c r="P292" s="23">
        <v>1</v>
      </c>
      <c r="Q292" s="23">
        <v>13</v>
      </c>
      <c r="R292" s="28">
        <v>9990014710</v>
      </c>
      <c r="S292" s="22"/>
      <c r="T292" s="30">
        <f t="shared" si="70"/>
        <v>139</v>
      </c>
      <c r="U292" s="30">
        <f t="shared" si="70"/>
        <v>89</v>
      </c>
      <c r="V292" s="30">
        <f t="shared" si="70"/>
        <v>89</v>
      </c>
    </row>
    <row r="293" spans="1:22" ht="33" customHeight="1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 t="s">
        <v>16</v>
      </c>
      <c r="O293" s="22">
        <v>303</v>
      </c>
      <c r="P293" s="23">
        <v>1</v>
      </c>
      <c r="Q293" s="23">
        <v>13</v>
      </c>
      <c r="R293" s="28">
        <v>9990014710</v>
      </c>
      <c r="S293" s="22">
        <v>200</v>
      </c>
      <c r="T293" s="30">
        <f>89+50</f>
        <v>139</v>
      </c>
      <c r="U293" s="30">
        <v>89</v>
      </c>
      <c r="V293" s="30">
        <v>89</v>
      </c>
    </row>
    <row r="294" spans="1:22" ht="33.75" customHeight="1">
      <c r="A294" s="79" t="s">
        <v>129</v>
      </c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9"/>
      <c r="M294" s="79"/>
      <c r="N294" s="79"/>
      <c r="O294" s="19">
        <v>303</v>
      </c>
      <c r="P294" s="20">
        <v>3</v>
      </c>
      <c r="Q294" s="20">
        <v>0</v>
      </c>
      <c r="R294" s="21">
        <v>0</v>
      </c>
      <c r="S294" s="19">
        <v>0</v>
      </c>
      <c r="T294" s="31">
        <f>T303+T298+T295</f>
        <v>2134</v>
      </c>
      <c r="U294" s="31">
        <f t="shared" ref="U294:V294" si="71">U303+U298+U295</f>
        <v>2129</v>
      </c>
      <c r="V294" s="31">
        <f t="shared" si="71"/>
        <v>35</v>
      </c>
    </row>
    <row r="295" spans="1:22" ht="49.5" customHeight="1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40" t="s">
        <v>169</v>
      </c>
      <c r="O295" s="19">
        <v>303</v>
      </c>
      <c r="P295" s="20">
        <v>3</v>
      </c>
      <c r="Q295" s="20">
        <v>14</v>
      </c>
      <c r="R295" s="29">
        <v>2500000000</v>
      </c>
      <c r="S295" s="19"/>
      <c r="T295" s="31">
        <f t="shared" ref="T295:V296" si="72">T296</f>
        <v>2</v>
      </c>
      <c r="U295" s="31">
        <f t="shared" si="72"/>
        <v>2</v>
      </c>
      <c r="V295" s="31">
        <f t="shared" si="72"/>
        <v>0</v>
      </c>
    </row>
    <row r="296" spans="1:22" ht="62.25" customHeight="1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 t="s">
        <v>170</v>
      </c>
      <c r="O296" s="22">
        <v>303</v>
      </c>
      <c r="P296" s="23">
        <v>3</v>
      </c>
      <c r="Q296" s="23">
        <v>14</v>
      </c>
      <c r="R296" s="28">
        <v>2500060990</v>
      </c>
      <c r="S296" s="19"/>
      <c r="T296" s="30">
        <f t="shared" si="72"/>
        <v>2</v>
      </c>
      <c r="U296" s="30">
        <f t="shared" si="72"/>
        <v>2</v>
      </c>
      <c r="V296" s="30">
        <f t="shared" si="72"/>
        <v>0</v>
      </c>
    </row>
    <row r="297" spans="1:22" ht="35.25" customHeight="1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 t="s">
        <v>16</v>
      </c>
      <c r="O297" s="22">
        <v>303</v>
      </c>
      <c r="P297" s="23">
        <v>3</v>
      </c>
      <c r="Q297" s="23">
        <v>14</v>
      </c>
      <c r="R297" s="28">
        <v>2500060990</v>
      </c>
      <c r="S297" s="22">
        <v>200</v>
      </c>
      <c r="T297" s="30">
        <v>2</v>
      </c>
      <c r="U297" s="30">
        <v>2</v>
      </c>
      <c r="V297" s="30">
        <v>0</v>
      </c>
    </row>
    <row r="298" spans="1:22" ht="23.25" customHeight="1">
      <c r="A298" s="45" t="s">
        <v>235</v>
      </c>
      <c r="B298" s="22">
        <v>303</v>
      </c>
      <c r="C298" s="23">
        <v>3</v>
      </c>
      <c r="D298" s="23">
        <v>10</v>
      </c>
      <c r="E298" s="28"/>
      <c r="F298" s="22"/>
      <c r="G298" s="44"/>
      <c r="H298" s="44"/>
      <c r="I298" s="44"/>
      <c r="J298" s="44"/>
      <c r="K298" s="44"/>
      <c r="L298" s="44"/>
      <c r="M298" s="44"/>
      <c r="N298" s="45" t="s">
        <v>235</v>
      </c>
      <c r="O298" s="19">
        <v>303</v>
      </c>
      <c r="P298" s="20">
        <v>3</v>
      </c>
      <c r="Q298" s="20">
        <v>10</v>
      </c>
      <c r="R298" s="29"/>
      <c r="S298" s="19"/>
      <c r="T298" s="31">
        <f>T299</f>
        <v>2092</v>
      </c>
      <c r="U298" s="31">
        <f t="shared" ref="U298:V299" si="73">U299</f>
        <v>2092</v>
      </c>
      <c r="V298" s="31">
        <f t="shared" si="73"/>
        <v>0</v>
      </c>
    </row>
    <row r="299" spans="1:22" ht="66.75" customHeight="1">
      <c r="A299" s="44" t="s">
        <v>236</v>
      </c>
      <c r="B299" s="22">
        <v>303</v>
      </c>
      <c r="C299" s="23">
        <v>3</v>
      </c>
      <c r="D299" s="23">
        <v>10</v>
      </c>
      <c r="E299" s="28">
        <v>1200000000</v>
      </c>
      <c r="F299" s="22"/>
      <c r="G299" s="44"/>
      <c r="H299" s="44"/>
      <c r="I299" s="44"/>
      <c r="J299" s="44"/>
      <c r="K299" s="44"/>
      <c r="L299" s="44"/>
      <c r="M299" s="44"/>
      <c r="N299" s="69" t="s">
        <v>284</v>
      </c>
      <c r="O299" s="22">
        <v>303</v>
      </c>
      <c r="P299" s="23">
        <v>3</v>
      </c>
      <c r="Q299" s="23">
        <v>10</v>
      </c>
      <c r="R299" s="28">
        <v>1200000000</v>
      </c>
      <c r="S299" s="22"/>
      <c r="T299" s="30">
        <f>T300</f>
        <v>2092</v>
      </c>
      <c r="U299" s="30">
        <f t="shared" si="73"/>
        <v>2092</v>
      </c>
      <c r="V299" s="30">
        <f t="shared" si="73"/>
        <v>0</v>
      </c>
    </row>
    <row r="300" spans="1:22" ht="83.25" customHeight="1">
      <c r="A300" s="44" t="s">
        <v>237</v>
      </c>
      <c r="B300" s="22">
        <v>303</v>
      </c>
      <c r="C300" s="23">
        <v>3</v>
      </c>
      <c r="D300" s="23">
        <v>10</v>
      </c>
      <c r="E300" s="24" t="s">
        <v>168</v>
      </c>
      <c r="F300" s="22"/>
      <c r="G300" s="44"/>
      <c r="H300" s="44"/>
      <c r="I300" s="44"/>
      <c r="J300" s="44"/>
      <c r="K300" s="44"/>
      <c r="L300" s="44"/>
      <c r="M300" s="44"/>
      <c r="N300" s="69" t="s">
        <v>283</v>
      </c>
      <c r="O300" s="22">
        <v>303</v>
      </c>
      <c r="P300" s="23">
        <v>3</v>
      </c>
      <c r="Q300" s="23">
        <v>10</v>
      </c>
      <c r="R300" s="24" t="s">
        <v>168</v>
      </c>
      <c r="S300" s="22"/>
      <c r="T300" s="30">
        <f>T301+T302</f>
        <v>2092</v>
      </c>
      <c r="U300" s="30">
        <f t="shared" ref="U300:V300" si="74">U301+U302</f>
        <v>2092</v>
      </c>
      <c r="V300" s="30">
        <f t="shared" si="74"/>
        <v>0</v>
      </c>
    </row>
    <row r="301" spans="1:22" ht="35.25" customHeight="1">
      <c r="A301" s="44" t="s">
        <v>25</v>
      </c>
      <c r="B301" s="22">
        <v>303</v>
      </c>
      <c r="C301" s="23">
        <v>3</v>
      </c>
      <c r="D301" s="23">
        <v>10</v>
      </c>
      <c r="E301" s="24" t="s">
        <v>168</v>
      </c>
      <c r="F301" s="22">
        <v>100</v>
      </c>
      <c r="G301" s="44"/>
      <c r="H301" s="44"/>
      <c r="I301" s="44"/>
      <c r="J301" s="44"/>
      <c r="K301" s="44"/>
      <c r="L301" s="44"/>
      <c r="M301" s="44"/>
      <c r="N301" s="44" t="s">
        <v>25</v>
      </c>
      <c r="O301" s="22">
        <v>303</v>
      </c>
      <c r="P301" s="23">
        <v>3</v>
      </c>
      <c r="Q301" s="23">
        <v>10</v>
      </c>
      <c r="R301" s="24" t="s">
        <v>168</v>
      </c>
      <c r="S301" s="22">
        <v>100</v>
      </c>
      <c r="T301" s="30">
        <v>2007</v>
      </c>
      <c r="U301" s="30">
        <v>2007</v>
      </c>
      <c r="V301" s="30">
        <v>0</v>
      </c>
    </row>
    <row r="302" spans="1:22" ht="35.25" customHeight="1">
      <c r="A302" s="44" t="s">
        <v>16</v>
      </c>
      <c r="B302" s="22">
        <v>303</v>
      </c>
      <c r="C302" s="23">
        <v>3</v>
      </c>
      <c r="D302" s="23">
        <v>10</v>
      </c>
      <c r="E302" s="24" t="s">
        <v>168</v>
      </c>
      <c r="F302" s="22">
        <v>200</v>
      </c>
      <c r="G302" s="44"/>
      <c r="H302" s="44"/>
      <c r="I302" s="44"/>
      <c r="J302" s="44"/>
      <c r="K302" s="44"/>
      <c r="L302" s="44"/>
      <c r="M302" s="44"/>
      <c r="N302" s="44" t="s">
        <v>16</v>
      </c>
      <c r="O302" s="22">
        <v>303</v>
      </c>
      <c r="P302" s="23">
        <v>3</v>
      </c>
      <c r="Q302" s="23">
        <v>10</v>
      </c>
      <c r="R302" s="24" t="s">
        <v>168</v>
      </c>
      <c r="S302" s="22">
        <v>200</v>
      </c>
      <c r="T302" s="30">
        <f>62+23</f>
        <v>85</v>
      </c>
      <c r="U302" s="30">
        <f>62+23</f>
        <v>85</v>
      </c>
      <c r="V302" s="30">
        <v>0</v>
      </c>
    </row>
    <row r="303" spans="1:22" ht="35.25" customHeight="1">
      <c r="A303" s="79" t="s">
        <v>171</v>
      </c>
      <c r="B303" s="79"/>
      <c r="C303" s="79"/>
      <c r="D303" s="79"/>
      <c r="E303" s="79"/>
      <c r="F303" s="79"/>
      <c r="G303" s="79"/>
      <c r="H303" s="79"/>
      <c r="I303" s="79"/>
      <c r="J303" s="79"/>
      <c r="K303" s="79"/>
      <c r="L303" s="79"/>
      <c r="M303" s="79"/>
      <c r="N303" s="79"/>
      <c r="O303" s="19">
        <v>303</v>
      </c>
      <c r="P303" s="20">
        <v>3</v>
      </c>
      <c r="Q303" s="20">
        <v>14</v>
      </c>
      <c r="R303" s="21">
        <v>0</v>
      </c>
      <c r="S303" s="19">
        <v>0</v>
      </c>
      <c r="T303" s="31">
        <f>T304+T307</f>
        <v>40</v>
      </c>
      <c r="U303" s="31">
        <f>U304+U307</f>
        <v>35</v>
      </c>
      <c r="V303" s="31">
        <f>V304+V307</f>
        <v>35</v>
      </c>
    </row>
    <row r="304" spans="1:22" ht="63.75" customHeight="1">
      <c r="A304" s="79" t="s">
        <v>242</v>
      </c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9"/>
      <c r="M304" s="79"/>
      <c r="N304" s="79"/>
      <c r="O304" s="19">
        <v>303</v>
      </c>
      <c r="P304" s="20">
        <v>3</v>
      </c>
      <c r="Q304" s="20">
        <v>14</v>
      </c>
      <c r="R304" s="21" t="s">
        <v>172</v>
      </c>
      <c r="S304" s="19" t="s">
        <v>12</v>
      </c>
      <c r="T304" s="31">
        <f t="shared" ref="T304:V305" si="75">T305</f>
        <v>35</v>
      </c>
      <c r="U304" s="31">
        <f t="shared" si="75"/>
        <v>35</v>
      </c>
      <c r="V304" s="31">
        <f t="shared" si="75"/>
        <v>35</v>
      </c>
    </row>
    <row r="305" spans="1:22" ht="62.25" customHeight="1">
      <c r="A305" s="79" t="s">
        <v>241</v>
      </c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9"/>
      <c r="M305" s="79"/>
      <c r="N305" s="79"/>
      <c r="O305" s="19">
        <v>303</v>
      </c>
      <c r="P305" s="20">
        <v>3</v>
      </c>
      <c r="Q305" s="20">
        <v>14</v>
      </c>
      <c r="R305" s="21" t="s">
        <v>173</v>
      </c>
      <c r="S305" s="19" t="s">
        <v>12</v>
      </c>
      <c r="T305" s="31">
        <f t="shared" si="75"/>
        <v>35</v>
      </c>
      <c r="U305" s="31">
        <f t="shared" si="75"/>
        <v>35</v>
      </c>
      <c r="V305" s="31">
        <f t="shared" si="75"/>
        <v>35</v>
      </c>
    </row>
    <row r="306" spans="1:22" ht="33" customHeight="1">
      <c r="A306" s="75" t="s">
        <v>16</v>
      </c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22">
        <v>303</v>
      </c>
      <c r="P306" s="23">
        <v>3</v>
      </c>
      <c r="Q306" s="23">
        <v>14</v>
      </c>
      <c r="R306" s="24" t="s">
        <v>173</v>
      </c>
      <c r="S306" s="22" t="s">
        <v>17</v>
      </c>
      <c r="T306" s="30">
        <v>35</v>
      </c>
      <c r="U306" s="30">
        <v>35</v>
      </c>
      <c r="V306" s="30">
        <v>35</v>
      </c>
    </row>
    <row r="307" spans="1:22" ht="51.75" customHeight="1">
      <c r="A307" s="79" t="s">
        <v>174</v>
      </c>
      <c r="B307" s="79"/>
      <c r="C307" s="79"/>
      <c r="D307" s="79"/>
      <c r="E307" s="79"/>
      <c r="F307" s="79"/>
      <c r="G307" s="79"/>
      <c r="H307" s="79"/>
      <c r="I307" s="79"/>
      <c r="J307" s="79"/>
      <c r="K307" s="79"/>
      <c r="L307" s="79"/>
      <c r="M307" s="79"/>
      <c r="N307" s="79"/>
      <c r="O307" s="19">
        <v>303</v>
      </c>
      <c r="P307" s="20">
        <v>3</v>
      </c>
      <c r="Q307" s="20">
        <v>14</v>
      </c>
      <c r="R307" s="21" t="s">
        <v>175</v>
      </c>
      <c r="S307" s="19" t="s">
        <v>12</v>
      </c>
      <c r="T307" s="31">
        <f t="shared" ref="T307:V308" si="76">T308</f>
        <v>5</v>
      </c>
      <c r="U307" s="31">
        <f t="shared" si="76"/>
        <v>0</v>
      </c>
      <c r="V307" s="31">
        <f t="shared" si="76"/>
        <v>0</v>
      </c>
    </row>
    <row r="308" spans="1:22" ht="62.25" customHeight="1">
      <c r="A308" s="75" t="s">
        <v>176</v>
      </c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22">
        <v>303</v>
      </c>
      <c r="P308" s="23">
        <v>3</v>
      </c>
      <c r="Q308" s="23">
        <v>14</v>
      </c>
      <c r="R308" s="24" t="s">
        <v>177</v>
      </c>
      <c r="S308" s="22" t="s">
        <v>12</v>
      </c>
      <c r="T308" s="30">
        <f t="shared" si="76"/>
        <v>5</v>
      </c>
      <c r="U308" s="30">
        <f t="shared" si="76"/>
        <v>0</v>
      </c>
      <c r="V308" s="30">
        <f t="shared" si="76"/>
        <v>0</v>
      </c>
    </row>
    <row r="309" spans="1:22" ht="31.5" customHeight="1">
      <c r="A309" s="75" t="s">
        <v>16</v>
      </c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22">
        <v>303</v>
      </c>
      <c r="P309" s="23">
        <v>3</v>
      </c>
      <c r="Q309" s="23">
        <v>14</v>
      </c>
      <c r="R309" s="24" t="s">
        <v>177</v>
      </c>
      <c r="S309" s="22" t="s">
        <v>17</v>
      </c>
      <c r="T309" s="30">
        <v>5</v>
      </c>
      <c r="U309" s="30">
        <v>0</v>
      </c>
      <c r="V309" s="30">
        <v>0</v>
      </c>
    </row>
    <row r="310" spans="1:22" ht="19.5" customHeight="1">
      <c r="A310" s="79" t="s">
        <v>130</v>
      </c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9"/>
      <c r="M310" s="79"/>
      <c r="N310" s="79"/>
      <c r="O310" s="19">
        <v>303</v>
      </c>
      <c r="P310" s="20">
        <v>4</v>
      </c>
      <c r="Q310" s="20">
        <v>0</v>
      </c>
      <c r="R310" s="21">
        <v>0</v>
      </c>
      <c r="S310" s="19">
        <v>0</v>
      </c>
      <c r="T310" s="31">
        <f>T312+T314+T324+T319</f>
        <v>349</v>
      </c>
      <c r="U310" s="31">
        <f t="shared" ref="U310:V310" si="77">U312+U314+U324+U319</f>
        <v>249</v>
      </c>
      <c r="V310" s="31">
        <f t="shared" si="77"/>
        <v>249</v>
      </c>
    </row>
    <row r="311" spans="1:22" ht="19.5" customHeight="1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 t="s">
        <v>178</v>
      </c>
      <c r="O311" s="19">
        <v>303</v>
      </c>
      <c r="P311" s="20">
        <v>4</v>
      </c>
      <c r="Q311" s="20">
        <v>1</v>
      </c>
      <c r="R311" s="21"/>
      <c r="S311" s="19"/>
      <c r="T311" s="31">
        <f t="shared" ref="T311:V312" si="78">T312</f>
        <v>100</v>
      </c>
      <c r="U311" s="31">
        <f t="shared" si="78"/>
        <v>0</v>
      </c>
      <c r="V311" s="31">
        <f t="shared" si="78"/>
        <v>0</v>
      </c>
    </row>
    <row r="312" spans="1:22" ht="48" customHeight="1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70" t="s">
        <v>285</v>
      </c>
      <c r="O312" s="19">
        <v>303</v>
      </c>
      <c r="P312" s="20">
        <v>4</v>
      </c>
      <c r="Q312" s="20">
        <v>1</v>
      </c>
      <c r="R312" s="29">
        <v>1400000000</v>
      </c>
      <c r="S312" s="19"/>
      <c r="T312" s="31">
        <f t="shared" si="78"/>
        <v>100</v>
      </c>
      <c r="U312" s="31">
        <f t="shared" si="78"/>
        <v>0</v>
      </c>
      <c r="V312" s="31">
        <f t="shared" si="78"/>
        <v>0</v>
      </c>
    </row>
    <row r="313" spans="1:22" ht="31.15" customHeight="1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39" t="s">
        <v>16</v>
      </c>
      <c r="O313" s="22">
        <v>303</v>
      </c>
      <c r="P313" s="23">
        <v>4</v>
      </c>
      <c r="Q313" s="23">
        <v>1</v>
      </c>
      <c r="R313" s="28">
        <v>1400060990</v>
      </c>
      <c r="S313" s="22">
        <v>200</v>
      </c>
      <c r="T313" s="30">
        <v>100</v>
      </c>
      <c r="U313" s="30">
        <v>0</v>
      </c>
      <c r="V313" s="30">
        <v>0</v>
      </c>
    </row>
    <row r="314" spans="1:22" ht="18.75" customHeight="1">
      <c r="A314" s="79" t="s">
        <v>179</v>
      </c>
      <c r="B314" s="79"/>
      <c r="C314" s="79"/>
      <c r="D314" s="79"/>
      <c r="E314" s="79"/>
      <c r="F314" s="79"/>
      <c r="G314" s="79"/>
      <c r="H314" s="79"/>
      <c r="I314" s="79"/>
      <c r="J314" s="79"/>
      <c r="K314" s="79"/>
      <c r="L314" s="79"/>
      <c r="M314" s="79"/>
      <c r="N314" s="79"/>
      <c r="O314" s="19">
        <v>303</v>
      </c>
      <c r="P314" s="20">
        <v>4</v>
      </c>
      <c r="Q314" s="20">
        <v>5</v>
      </c>
      <c r="R314" s="21">
        <v>0</v>
      </c>
      <c r="S314" s="19">
        <v>0</v>
      </c>
      <c r="T314" s="31">
        <f>T315</f>
        <v>234</v>
      </c>
      <c r="U314" s="31">
        <f t="shared" ref="U314:V314" si="79">U315</f>
        <v>234</v>
      </c>
      <c r="V314" s="31">
        <f t="shared" si="79"/>
        <v>234</v>
      </c>
    </row>
    <row r="315" spans="1:22" ht="18.75" customHeight="1">
      <c r="A315" s="79" t="s">
        <v>142</v>
      </c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9"/>
      <c r="M315" s="79"/>
      <c r="N315" s="79"/>
      <c r="O315" s="19">
        <v>303</v>
      </c>
      <c r="P315" s="20">
        <v>4</v>
      </c>
      <c r="Q315" s="20">
        <v>5</v>
      </c>
      <c r="R315" s="21" t="s">
        <v>143</v>
      </c>
      <c r="S315" s="19" t="s">
        <v>12</v>
      </c>
      <c r="T315" s="31">
        <f t="shared" ref="T315:V317" si="80">T316</f>
        <v>234</v>
      </c>
      <c r="U315" s="31">
        <f t="shared" si="80"/>
        <v>234</v>
      </c>
      <c r="V315" s="31">
        <f t="shared" si="80"/>
        <v>234</v>
      </c>
    </row>
    <row r="316" spans="1:22" ht="21.75" customHeight="1">
      <c r="A316" s="79" t="s">
        <v>180</v>
      </c>
      <c r="B316" s="79"/>
      <c r="C316" s="79"/>
      <c r="D316" s="79"/>
      <c r="E316" s="79"/>
      <c r="F316" s="79"/>
      <c r="G316" s="79"/>
      <c r="H316" s="79"/>
      <c r="I316" s="79"/>
      <c r="J316" s="79"/>
      <c r="K316" s="79"/>
      <c r="L316" s="79"/>
      <c r="M316" s="79"/>
      <c r="N316" s="79"/>
      <c r="O316" s="19">
        <v>303</v>
      </c>
      <c r="P316" s="20">
        <v>4</v>
      </c>
      <c r="Q316" s="20">
        <v>5</v>
      </c>
      <c r="R316" s="21" t="s">
        <v>181</v>
      </c>
      <c r="S316" s="19" t="s">
        <v>12</v>
      </c>
      <c r="T316" s="31">
        <f t="shared" si="80"/>
        <v>234</v>
      </c>
      <c r="U316" s="31">
        <f t="shared" si="80"/>
        <v>234</v>
      </c>
      <c r="V316" s="31">
        <f t="shared" si="80"/>
        <v>234</v>
      </c>
    </row>
    <row r="317" spans="1:22" ht="22.5" customHeight="1">
      <c r="A317" s="79" t="s">
        <v>182</v>
      </c>
      <c r="B317" s="79"/>
      <c r="C317" s="79"/>
      <c r="D317" s="79"/>
      <c r="E317" s="79"/>
      <c r="F317" s="79"/>
      <c r="G317" s="79"/>
      <c r="H317" s="79"/>
      <c r="I317" s="79"/>
      <c r="J317" s="79"/>
      <c r="K317" s="79"/>
      <c r="L317" s="79"/>
      <c r="M317" s="79"/>
      <c r="N317" s="79"/>
      <c r="O317" s="19">
        <v>303</v>
      </c>
      <c r="P317" s="20">
        <v>4</v>
      </c>
      <c r="Q317" s="20">
        <v>5</v>
      </c>
      <c r="R317" s="21" t="s">
        <v>183</v>
      </c>
      <c r="S317" s="19" t="s">
        <v>12</v>
      </c>
      <c r="T317" s="31">
        <f>T318</f>
        <v>234</v>
      </c>
      <c r="U317" s="31">
        <f t="shared" si="80"/>
        <v>234</v>
      </c>
      <c r="V317" s="31">
        <f t="shared" si="80"/>
        <v>234</v>
      </c>
    </row>
    <row r="318" spans="1:22" ht="35.450000000000003" customHeight="1">
      <c r="A318" s="75" t="s">
        <v>16</v>
      </c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22">
        <v>303</v>
      </c>
      <c r="P318" s="23">
        <v>4</v>
      </c>
      <c r="Q318" s="23">
        <v>5</v>
      </c>
      <c r="R318" s="24" t="s">
        <v>183</v>
      </c>
      <c r="S318" s="22" t="s">
        <v>17</v>
      </c>
      <c r="T318" s="30">
        <v>234</v>
      </c>
      <c r="U318" s="30">
        <v>234</v>
      </c>
      <c r="V318" s="30">
        <v>234</v>
      </c>
    </row>
    <row r="319" spans="1:22">
      <c r="A319" s="58"/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7" t="s">
        <v>258</v>
      </c>
      <c r="O319" s="19">
        <v>303</v>
      </c>
      <c r="P319" s="20">
        <v>4</v>
      </c>
      <c r="Q319" s="20">
        <v>8</v>
      </c>
      <c r="R319" s="21"/>
      <c r="S319" s="19"/>
      <c r="T319" s="31">
        <f>T320</f>
        <v>0</v>
      </c>
      <c r="U319" s="31">
        <f t="shared" ref="U319:V322" si="81">U320</f>
        <v>0</v>
      </c>
      <c r="V319" s="31">
        <f t="shared" si="81"/>
        <v>0</v>
      </c>
    </row>
    <row r="320" spans="1:22">
      <c r="A320" s="58"/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7" t="s">
        <v>142</v>
      </c>
      <c r="O320" s="19">
        <v>303</v>
      </c>
      <c r="P320" s="20">
        <v>4</v>
      </c>
      <c r="Q320" s="20">
        <v>8</v>
      </c>
      <c r="R320" s="34">
        <v>9100000000</v>
      </c>
      <c r="S320" s="19"/>
      <c r="T320" s="31">
        <f>T321</f>
        <v>0</v>
      </c>
      <c r="U320" s="31">
        <f t="shared" si="81"/>
        <v>0</v>
      </c>
      <c r="V320" s="31">
        <f t="shared" si="81"/>
        <v>0</v>
      </c>
    </row>
    <row r="321" spans="1:22" ht="31.5">
      <c r="A321" s="58"/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7" t="s">
        <v>262</v>
      </c>
      <c r="O321" s="19">
        <v>303</v>
      </c>
      <c r="P321" s="20">
        <v>4</v>
      </c>
      <c r="Q321" s="20">
        <v>8</v>
      </c>
      <c r="R321" s="34" t="s">
        <v>259</v>
      </c>
      <c r="S321" s="19"/>
      <c r="T321" s="31">
        <f>T322</f>
        <v>0</v>
      </c>
      <c r="U321" s="31">
        <f t="shared" si="81"/>
        <v>0</v>
      </c>
      <c r="V321" s="31">
        <f t="shared" si="81"/>
        <v>0</v>
      </c>
    </row>
    <row r="322" spans="1:22" ht="35.450000000000003" customHeight="1">
      <c r="A322" s="58"/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7" t="s">
        <v>260</v>
      </c>
      <c r="O322" s="19">
        <v>303</v>
      </c>
      <c r="P322" s="20">
        <v>4</v>
      </c>
      <c r="Q322" s="20">
        <v>8</v>
      </c>
      <c r="R322" s="34" t="s">
        <v>261</v>
      </c>
      <c r="S322" s="19"/>
      <c r="T322" s="31">
        <f>T323</f>
        <v>0</v>
      </c>
      <c r="U322" s="31">
        <f t="shared" si="81"/>
        <v>0</v>
      </c>
      <c r="V322" s="31">
        <f t="shared" si="81"/>
        <v>0</v>
      </c>
    </row>
    <row r="323" spans="1:22">
      <c r="A323" s="58"/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 t="s">
        <v>28</v>
      </c>
      <c r="O323" s="22">
        <v>303</v>
      </c>
      <c r="P323" s="23">
        <v>4</v>
      </c>
      <c r="Q323" s="23">
        <v>8</v>
      </c>
      <c r="R323" s="33" t="s">
        <v>261</v>
      </c>
      <c r="S323" s="22">
        <v>800</v>
      </c>
      <c r="T323" s="30"/>
      <c r="U323" s="30"/>
      <c r="V323" s="30"/>
    </row>
    <row r="324" spans="1:22" ht="19.5" customHeight="1">
      <c r="A324" s="79" t="s">
        <v>184</v>
      </c>
      <c r="B324" s="79"/>
      <c r="C324" s="79"/>
      <c r="D324" s="79"/>
      <c r="E324" s="79"/>
      <c r="F324" s="79"/>
      <c r="G324" s="79"/>
      <c r="H324" s="79"/>
      <c r="I324" s="79"/>
      <c r="J324" s="79"/>
      <c r="K324" s="79"/>
      <c r="L324" s="79"/>
      <c r="M324" s="79"/>
      <c r="N324" s="79"/>
      <c r="O324" s="19">
        <v>303</v>
      </c>
      <c r="P324" s="20">
        <v>4</v>
      </c>
      <c r="Q324" s="20">
        <v>12</v>
      </c>
      <c r="R324" s="21">
        <v>0</v>
      </c>
      <c r="S324" s="19">
        <v>0</v>
      </c>
      <c r="T324" s="31">
        <f>T325+T329</f>
        <v>15</v>
      </c>
      <c r="U324" s="31">
        <f t="shared" ref="U324:V324" si="82">U325+U329</f>
        <v>15</v>
      </c>
      <c r="V324" s="31">
        <f t="shared" si="82"/>
        <v>15</v>
      </c>
    </row>
    <row r="325" spans="1:22" ht="51" customHeight="1">
      <c r="A325" s="79" t="s">
        <v>281</v>
      </c>
      <c r="B325" s="79"/>
      <c r="C325" s="79"/>
      <c r="D325" s="79"/>
      <c r="E325" s="79"/>
      <c r="F325" s="79"/>
      <c r="G325" s="79"/>
      <c r="H325" s="79"/>
      <c r="I325" s="79"/>
      <c r="J325" s="79"/>
      <c r="K325" s="79"/>
      <c r="L325" s="79"/>
      <c r="M325" s="79"/>
      <c r="N325" s="79"/>
      <c r="O325" s="19">
        <v>303</v>
      </c>
      <c r="P325" s="20">
        <v>4</v>
      </c>
      <c r="Q325" s="20">
        <v>12</v>
      </c>
      <c r="R325" s="21" t="s">
        <v>185</v>
      </c>
      <c r="S325" s="19" t="s">
        <v>12</v>
      </c>
      <c r="T325" s="31">
        <f t="shared" ref="T325:V325" si="83">T326</f>
        <v>15</v>
      </c>
      <c r="U325" s="31">
        <f t="shared" si="83"/>
        <v>15</v>
      </c>
      <c r="V325" s="31">
        <f t="shared" si="83"/>
        <v>15</v>
      </c>
    </row>
    <row r="326" spans="1:22" ht="49.5" customHeight="1">
      <c r="A326" s="75" t="s">
        <v>282</v>
      </c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22">
        <v>303</v>
      </c>
      <c r="P326" s="23">
        <v>4</v>
      </c>
      <c r="Q326" s="23">
        <v>12</v>
      </c>
      <c r="R326" s="24" t="s">
        <v>186</v>
      </c>
      <c r="S326" s="22" t="s">
        <v>12</v>
      </c>
      <c r="T326" s="30">
        <f>T327+T328</f>
        <v>15</v>
      </c>
      <c r="U326" s="30">
        <f>U327+U328</f>
        <v>15</v>
      </c>
      <c r="V326" s="30">
        <f>V327+V328</f>
        <v>15</v>
      </c>
    </row>
    <row r="327" spans="1:22" ht="36" customHeight="1">
      <c r="A327" s="75" t="s">
        <v>16</v>
      </c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22">
        <v>303</v>
      </c>
      <c r="P327" s="23">
        <v>4</v>
      </c>
      <c r="Q327" s="23">
        <v>12</v>
      </c>
      <c r="R327" s="24" t="s">
        <v>186</v>
      </c>
      <c r="S327" s="22" t="s">
        <v>17</v>
      </c>
      <c r="T327" s="30">
        <v>15</v>
      </c>
      <c r="U327" s="30">
        <v>15</v>
      </c>
      <c r="V327" s="30">
        <v>15</v>
      </c>
    </row>
    <row r="328" spans="1:22" ht="20.25" customHeight="1">
      <c r="A328" s="75" t="s">
        <v>28</v>
      </c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22">
        <v>303</v>
      </c>
      <c r="P328" s="23">
        <v>4</v>
      </c>
      <c r="Q328" s="23">
        <v>12</v>
      </c>
      <c r="R328" s="24" t="s">
        <v>186</v>
      </c>
      <c r="S328" s="22" t="s">
        <v>29</v>
      </c>
      <c r="T328" s="30">
        <v>0</v>
      </c>
      <c r="U328" s="30">
        <v>0</v>
      </c>
      <c r="V328" s="30">
        <v>0</v>
      </c>
    </row>
    <row r="329" spans="1:22" ht="20.25" customHeight="1">
      <c r="A329" s="57" t="s">
        <v>142</v>
      </c>
      <c r="B329" s="57" t="s">
        <v>142</v>
      </c>
      <c r="C329" s="57" t="s">
        <v>142</v>
      </c>
      <c r="D329" s="57" t="s">
        <v>142</v>
      </c>
      <c r="E329" s="57" t="s">
        <v>142</v>
      </c>
      <c r="F329" s="57" t="s">
        <v>142</v>
      </c>
      <c r="G329" s="57" t="s">
        <v>142</v>
      </c>
      <c r="H329" s="57" t="s">
        <v>142</v>
      </c>
      <c r="I329" s="57" t="s">
        <v>142</v>
      </c>
      <c r="J329" s="57" t="s">
        <v>142</v>
      </c>
      <c r="K329" s="57" t="s">
        <v>142</v>
      </c>
      <c r="L329" s="57" t="s">
        <v>142</v>
      </c>
      <c r="M329" s="57" t="s">
        <v>142</v>
      </c>
      <c r="N329" s="57" t="s">
        <v>142</v>
      </c>
      <c r="O329" s="19">
        <v>303</v>
      </c>
      <c r="P329" s="20">
        <v>4</v>
      </c>
      <c r="Q329" s="20">
        <v>12</v>
      </c>
      <c r="R329" s="34">
        <v>9100000000</v>
      </c>
      <c r="S329" s="19"/>
      <c r="T329" s="31">
        <f>T330</f>
        <v>0</v>
      </c>
      <c r="U329" s="31">
        <f t="shared" ref="U329:V331" si="84">U330</f>
        <v>0</v>
      </c>
      <c r="V329" s="31">
        <f t="shared" si="84"/>
        <v>0</v>
      </c>
    </row>
    <row r="330" spans="1:22" ht="36.75" customHeight="1">
      <c r="A330" s="57" t="s">
        <v>144</v>
      </c>
      <c r="B330" s="57" t="s">
        <v>144</v>
      </c>
      <c r="C330" s="57" t="s">
        <v>144</v>
      </c>
      <c r="D330" s="57" t="s">
        <v>144</v>
      </c>
      <c r="E330" s="57" t="s">
        <v>144</v>
      </c>
      <c r="F330" s="57" t="s">
        <v>144</v>
      </c>
      <c r="G330" s="57" t="s">
        <v>144</v>
      </c>
      <c r="H330" s="57" t="s">
        <v>144</v>
      </c>
      <c r="I330" s="57" t="s">
        <v>144</v>
      </c>
      <c r="J330" s="57" t="s">
        <v>144</v>
      </c>
      <c r="K330" s="57" t="s">
        <v>144</v>
      </c>
      <c r="L330" s="57" t="s">
        <v>144</v>
      </c>
      <c r="M330" s="57" t="s">
        <v>144</v>
      </c>
      <c r="N330" s="57" t="s">
        <v>144</v>
      </c>
      <c r="O330" s="19">
        <v>303</v>
      </c>
      <c r="P330" s="20">
        <v>4</v>
      </c>
      <c r="Q330" s="20">
        <v>12</v>
      </c>
      <c r="R330" s="34" t="s">
        <v>145</v>
      </c>
      <c r="S330" s="19"/>
      <c r="T330" s="31">
        <f>T331</f>
        <v>0</v>
      </c>
      <c r="U330" s="31">
        <f t="shared" si="84"/>
        <v>0</v>
      </c>
      <c r="V330" s="31">
        <f t="shared" si="84"/>
        <v>0</v>
      </c>
    </row>
    <row r="331" spans="1:22" ht="33.75" customHeight="1">
      <c r="A331" s="57" t="s">
        <v>246</v>
      </c>
      <c r="B331" s="57" t="s">
        <v>246</v>
      </c>
      <c r="C331" s="57" t="s">
        <v>246</v>
      </c>
      <c r="D331" s="57" t="s">
        <v>246</v>
      </c>
      <c r="E331" s="57" t="s">
        <v>246</v>
      </c>
      <c r="F331" s="57" t="s">
        <v>246</v>
      </c>
      <c r="G331" s="57" t="s">
        <v>246</v>
      </c>
      <c r="H331" s="57" t="s">
        <v>246</v>
      </c>
      <c r="I331" s="57" t="s">
        <v>246</v>
      </c>
      <c r="J331" s="57" t="s">
        <v>246</v>
      </c>
      <c r="K331" s="57" t="s">
        <v>246</v>
      </c>
      <c r="L331" s="57" t="s">
        <v>246</v>
      </c>
      <c r="M331" s="57" t="s">
        <v>246</v>
      </c>
      <c r="N331" s="57" t="s">
        <v>246</v>
      </c>
      <c r="O331" s="19">
        <v>303</v>
      </c>
      <c r="P331" s="20">
        <v>4</v>
      </c>
      <c r="Q331" s="20">
        <v>12</v>
      </c>
      <c r="R331" s="34">
        <v>9110017090</v>
      </c>
      <c r="S331" s="19"/>
      <c r="T331" s="31">
        <f>T332</f>
        <v>0</v>
      </c>
      <c r="U331" s="31">
        <f t="shared" si="84"/>
        <v>0</v>
      </c>
      <c r="V331" s="31">
        <f t="shared" si="84"/>
        <v>0</v>
      </c>
    </row>
    <row r="332" spans="1:22" ht="20.25" customHeight="1">
      <c r="A332" s="58" t="s">
        <v>16</v>
      </c>
      <c r="B332" s="58" t="s">
        <v>16</v>
      </c>
      <c r="C332" s="58" t="s">
        <v>16</v>
      </c>
      <c r="D332" s="58" t="s">
        <v>16</v>
      </c>
      <c r="E332" s="58" t="s">
        <v>16</v>
      </c>
      <c r="F332" s="58" t="s">
        <v>16</v>
      </c>
      <c r="G332" s="58" t="s">
        <v>16</v>
      </c>
      <c r="H332" s="58" t="s">
        <v>16</v>
      </c>
      <c r="I332" s="58" t="s">
        <v>16</v>
      </c>
      <c r="J332" s="58" t="s">
        <v>16</v>
      </c>
      <c r="K332" s="58" t="s">
        <v>16</v>
      </c>
      <c r="L332" s="58" t="s">
        <v>16</v>
      </c>
      <c r="M332" s="58" t="s">
        <v>16</v>
      </c>
      <c r="N332" s="58" t="s">
        <v>16</v>
      </c>
      <c r="O332" s="22">
        <v>303</v>
      </c>
      <c r="P332" s="23">
        <v>4</v>
      </c>
      <c r="Q332" s="23">
        <v>12</v>
      </c>
      <c r="R332" s="33" t="s">
        <v>247</v>
      </c>
      <c r="S332" s="22">
        <v>200</v>
      </c>
      <c r="T332" s="30"/>
      <c r="U332" s="30"/>
      <c r="V332" s="30"/>
    </row>
    <row r="333" spans="1:22" ht="18" customHeight="1">
      <c r="A333" s="79" t="s">
        <v>9</v>
      </c>
      <c r="B333" s="79"/>
      <c r="C333" s="79"/>
      <c r="D333" s="79"/>
      <c r="E333" s="79"/>
      <c r="F333" s="79"/>
      <c r="G333" s="79"/>
      <c r="H333" s="79"/>
      <c r="I333" s="79"/>
      <c r="J333" s="79"/>
      <c r="K333" s="79"/>
      <c r="L333" s="79"/>
      <c r="M333" s="79"/>
      <c r="N333" s="79"/>
      <c r="O333" s="19">
        <v>303</v>
      </c>
      <c r="P333" s="20">
        <v>5</v>
      </c>
      <c r="Q333" s="20">
        <v>0</v>
      </c>
      <c r="R333" s="21">
        <v>0</v>
      </c>
      <c r="S333" s="19">
        <v>0</v>
      </c>
      <c r="T333" s="31">
        <f>T334+T345</f>
        <v>940</v>
      </c>
      <c r="U333" s="31">
        <f t="shared" ref="U333:V333" si="85">U334+U345</f>
        <v>940</v>
      </c>
      <c r="V333" s="31">
        <f t="shared" si="85"/>
        <v>900</v>
      </c>
    </row>
    <row r="334" spans="1:22" ht="17.25" customHeight="1">
      <c r="A334" s="79" t="s">
        <v>10</v>
      </c>
      <c r="B334" s="79"/>
      <c r="C334" s="79"/>
      <c r="D334" s="79"/>
      <c r="E334" s="79"/>
      <c r="F334" s="79"/>
      <c r="G334" s="79"/>
      <c r="H334" s="79"/>
      <c r="I334" s="79"/>
      <c r="J334" s="79"/>
      <c r="K334" s="79"/>
      <c r="L334" s="79"/>
      <c r="M334" s="79"/>
      <c r="N334" s="79"/>
      <c r="O334" s="19">
        <v>303</v>
      </c>
      <c r="P334" s="20">
        <v>5</v>
      </c>
      <c r="Q334" s="20">
        <v>2</v>
      </c>
      <c r="R334" s="21">
        <v>0</v>
      </c>
      <c r="S334" s="19">
        <v>0</v>
      </c>
      <c r="T334" s="31">
        <f>T335+T338+T341</f>
        <v>940</v>
      </c>
      <c r="U334" s="31">
        <f t="shared" ref="U334:V334" si="86">U335+U338+U341</f>
        <v>940</v>
      </c>
      <c r="V334" s="31">
        <f t="shared" si="86"/>
        <v>900</v>
      </c>
    </row>
    <row r="335" spans="1:22" ht="51" customHeight="1">
      <c r="A335" s="79" t="s">
        <v>286</v>
      </c>
      <c r="B335" s="79"/>
      <c r="C335" s="79"/>
      <c r="D335" s="79"/>
      <c r="E335" s="79"/>
      <c r="F335" s="79"/>
      <c r="G335" s="79"/>
      <c r="H335" s="79"/>
      <c r="I335" s="79"/>
      <c r="J335" s="79"/>
      <c r="K335" s="79"/>
      <c r="L335" s="79"/>
      <c r="M335" s="79"/>
      <c r="N335" s="79"/>
      <c r="O335" s="19">
        <v>303</v>
      </c>
      <c r="P335" s="20">
        <v>5</v>
      </c>
      <c r="Q335" s="20">
        <v>2</v>
      </c>
      <c r="R335" s="21" t="s">
        <v>187</v>
      </c>
      <c r="S335" s="19" t="s">
        <v>12</v>
      </c>
      <c r="T335" s="31">
        <f>T336</f>
        <v>40</v>
      </c>
      <c r="U335" s="31">
        <f t="shared" ref="U335:V336" si="87">U336</f>
        <v>40</v>
      </c>
      <c r="V335" s="31">
        <f t="shared" si="87"/>
        <v>0</v>
      </c>
    </row>
    <row r="336" spans="1:22" ht="66" customHeight="1">
      <c r="A336" s="75" t="s">
        <v>287</v>
      </c>
      <c r="B336" s="75"/>
      <c r="C336" s="75"/>
      <c r="D336" s="75"/>
      <c r="E336" s="75"/>
      <c r="F336" s="75"/>
      <c r="G336" s="75"/>
      <c r="H336" s="75"/>
      <c r="I336" s="75"/>
      <c r="J336" s="75"/>
      <c r="K336" s="75"/>
      <c r="L336" s="75"/>
      <c r="M336" s="75"/>
      <c r="N336" s="75"/>
      <c r="O336" s="22">
        <v>303</v>
      </c>
      <c r="P336" s="23">
        <v>5</v>
      </c>
      <c r="Q336" s="23">
        <v>2</v>
      </c>
      <c r="R336" s="24" t="s">
        <v>188</v>
      </c>
      <c r="S336" s="22" t="s">
        <v>12</v>
      </c>
      <c r="T336" s="30">
        <f>T337</f>
        <v>40</v>
      </c>
      <c r="U336" s="30">
        <f t="shared" si="87"/>
        <v>40</v>
      </c>
      <c r="V336" s="30">
        <f t="shared" si="87"/>
        <v>0</v>
      </c>
    </row>
    <row r="337" spans="1:22" ht="35.25" customHeight="1">
      <c r="A337" s="75" t="s">
        <v>16</v>
      </c>
      <c r="B337" s="75"/>
      <c r="C337" s="75"/>
      <c r="D337" s="75"/>
      <c r="E337" s="75"/>
      <c r="F337" s="75"/>
      <c r="G337" s="75"/>
      <c r="H337" s="75"/>
      <c r="I337" s="75"/>
      <c r="J337" s="75"/>
      <c r="K337" s="75"/>
      <c r="L337" s="75"/>
      <c r="M337" s="75"/>
      <c r="N337" s="75"/>
      <c r="O337" s="22">
        <v>303</v>
      </c>
      <c r="P337" s="23">
        <v>5</v>
      </c>
      <c r="Q337" s="23">
        <v>2</v>
      </c>
      <c r="R337" s="24" t="s">
        <v>188</v>
      </c>
      <c r="S337" s="22" t="s">
        <v>17</v>
      </c>
      <c r="T337" s="30">
        <v>40</v>
      </c>
      <c r="U337" s="30">
        <v>40</v>
      </c>
      <c r="V337" s="30">
        <v>0</v>
      </c>
    </row>
    <row r="338" spans="1:22" ht="66.75" customHeight="1">
      <c r="A338" s="79" t="s">
        <v>263</v>
      </c>
      <c r="B338" s="79"/>
      <c r="C338" s="79"/>
      <c r="D338" s="79"/>
      <c r="E338" s="79"/>
      <c r="F338" s="79"/>
      <c r="G338" s="79"/>
      <c r="H338" s="79"/>
      <c r="I338" s="79"/>
      <c r="J338" s="79"/>
      <c r="K338" s="79"/>
      <c r="L338" s="79"/>
      <c r="M338" s="79"/>
      <c r="N338" s="79"/>
      <c r="O338" s="19">
        <v>303</v>
      </c>
      <c r="P338" s="20">
        <v>5</v>
      </c>
      <c r="Q338" s="20">
        <v>2</v>
      </c>
      <c r="R338" s="21" t="s">
        <v>11</v>
      </c>
      <c r="S338" s="19" t="s">
        <v>12</v>
      </c>
      <c r="T338" s="31">
        <f t="shared" ref="T338:V339" si="88">T339</f>
        <v>900</v>
      </c>
      <c r="U338" s="31">
        <f t="shared" si="88"/>
        <v>900</v>
      </c>
      <c r="V338" s="31">
        <f t="shared" si="88"/>
        <v>900</v>
      </c>
    </row>
    <row r="339" spans="1:22" ht="66" customHeight="1">
      <c r="A339" s="79" t="s">
        <v>264</v>
      </c>
      <c r="B339" s="79"/>
      <c r="C339" s="79"/>
      <c r="D339" s="79"/>
      <c r="E339" s="79"/>
      <c r="F339" s="79"/>
      <c r="G339" s="79"/>
      <c r="H339" s="79"/>
      <c r="I339" s="79"/>
      <c r="J339" s="79"/>
      <c r="K339" s="79"/>
      <c r="L339" s="79"/>
      <c r="M339" s="79"/>
      <c r="N339" s="79"/>
      <c r="O339" s="22">
        <v>303</v>
      </c>
      <c r="P339" s="23">
        <v>5</v>
      </c>
      <c r="Q339" s="23">
        <v>2</v>
      </c>
      <c r="R339" s="33">
        <v>1710060990</v>
      </c>
      <c r="S339" s="22" t="s">
        <v>12</v>
      </c>
      <c r="T339" s="30">
        <f t="shared" si="88"/>
        <v>900</v>
      </c>
      <c r="U339" s="30">
        <f t="shared" si="88"/>
        <v>900</v>
      </c>
      <c r="V339" s="30">
        <f t="shared" si="88"/>
        <v>900</v>
      </c>
    </row>
    <row r="340" spans="1:22" ht="32.450000000000003" customHeight="1">
      <c r="A340" s="75" t="s">
        <v>16</v>
      </c>
      <c r="B340" s="75"/>
      <c r="C340" s="75"/>
      <c r="D340" s="75"/>
      <c r="E340" s="75"/>
      <c r="F340" s="75"/>
      <c r="G340" s="75"/>
      <c r="H340" s="75"/>
      <c r="I340" s="75"/>
      <c r="J340" s="75"/>
      <c r="K340" s="75"/>
      <c r="L340" s="75"/>
      <c r="M340" s="75"/>
      <c r="N340" s="75"/>
      <c r="O340" s="22">
        <v>303</v>
      </c>
      <c r="P340" s="23">
        <v>5</v>
      </c>
      <c r="Q340" s="23">
        <v>2</v>
      </c>
      <c r="R340" s="24" t="s">
        <v>15</v>
      </c>
      <c r="S340" s="22" t="s">
        <v>17</v>
      </c>
      <c r="T340" s="30">
        <v>900</v>
      </c>
      <c r="U340" s="30">
        <v>900</v>
      </c>
      <c r="V340" s="30">
        <v>900</v>
      </c>
    </row>
    <row r="341" spans="1:22" ht="32.450000000000003" customHeight="1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7" t="s">
        <v>253</v>
      </c>
      <c r="O341" s="19">
        <v>303</v>
      </c>
      <c r="P341" s="20">
        <v>5</v>
      </c>
      <c r="Q341" s="20">
        <v>2</v>
      </c>
      <c r="R341" s="34" t="s">
        <v>251</v>
      </c>
      <c r="S341" s="19"/>
      <c r="T341" s="31">
        <f>T342</f>
        <v>0</v>
      </c>
      <c r="U341" s="31">
        <f t="shared" ref="U341:V343" si="89">U342</f>
        <v>0</v>
      </c>
      <c r="V341" s="31">
        <f t="shared" si="89"/>
        <v>0</v>
      </c>
    </row>
    <row r="342" spans="1:22" ht="32.450000000000003" customHeight="1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7" t="s">
        <v>92</v>
      </c>
      <c r="O342" s="19">
        <v>303</v>
      </c>
      <c r="P342" s="20">
        <v>5</v>
      </c>
      <c r="Q342" s="20">
        <v>2</v>
      </c>
      <c r="R342" s="34" t="s">
        <v>93</v>
      </c>
      <c r="S342" s="19"/>
      <c r="T342" s="31">
        <f>T343</f>
        <v>0</v>
      </c>
      <c r="U342" s="31">
        <f t="shared" si="89"/>
        <v>0</v>
      </c>
      <c r="V342" s="31">
        <f t="shared" si="89"/>
        <v>0</v>
      </c>
    </row>
    <row r="343" spans="1:22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7" t="s">
        <v>250</v>
      </c>
      <c r="O343" s="19">
        <v>303</v>
      </c>
      <c r="P343" s="20">
        <v>5</v>
      </c>
      <c r="Q343" s="20">
        <v>2</v>
      </c>
      <c r="R343" s="34" t="s">
        <v>252</v>
      </c>
      <c r="S343" s="19"/>
      <c r="T343" s="31">
        <f>T344</f>
        <v>0</v>
      </c>
      <c r="U343" s="31">
        <f t="shared" si="89"/>
        <v>0</v>
      </c>
      <c r="V343" s="31">
        <f t="shared" si="89"/>
        <v>0</v>
      </c>
    </row>
    <row r="344" spans="1:22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 t="s">
        <v>28</v>
      </c>
      <c r="O344" s="22">
        <v>303</v>
      </c>
      <c r="P344" s="23">
        <v>5</v>
      </c>
      <c r="Q344" s="23">
        <v>2</v>
      </c>
      <c r="R344" s="33" t="s">
        <v>252</v>
      </c>
      <c r="S344" s="22">
        <v>800</v>
      </c>
      <c r="T344" s="30"/>
      <c r="U344" s="30"/>
      <c r="V344" s="30"/>
    </row>
    <row r="345" spans="1:22" ht="18.75" customHeight="1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7" t="s">
        <v>132</v>
      </c>
      <c r="O345" s="19">
        <v>303</v>
      </c>
      <c r="P345" s="20">
        <v>5</v>
      </c>
      <c r="Q345" s="20">
        <v>3</v>
      </c>
      <c r="R345" s="34"/>
      <c r="S345" s="19"/>
      <c r="T345" s="31">
        <f>T346</f>
        <v>0</v>
      </c>
      <c r="U345" s="31">
        <f t="shared" ref="U345:V349" si="90">U346</f>
        <v>0</v>
      </c>
      <c r="V345" s="31">
        <f t="shared" si="90"/>
        <v>0</v>
      </c>
    </row>
    <row r="346" spans="1:22" ht="32.450000000000003" customHeight="1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7" t="s">
        <v>159</v>
      </c>
      <c r="O346" s="19">
        <v>303</v>
      </c>
      <c r="P346" s="20">
        <v>5</v>
      </c>
      <c r="Q346" s="20">
        <v>3</v>
      </c>
      <c r="R346" s="34" t="s">
        <v>160</v>
      </c>
      <c r="S346" s="19"/>
      <c r="T346" s="31">
        <f>T347</f>
        <v>0</v>
      </c>
      <c r="U346" s="31">
        <f t="shared" si="90"/>
        <v>0</v>
      </c>
      <c r="V346" s="31">
        <f t="shared" si="90"/>
        <v>0</v>
      </c>
    </row>
    <row r="347" spans="1:22" ht="32.450000000000003" customHeight="1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7" t="s">
        <v>166</v>
      </c>
      <c r="O347" s="19">
        <v>303</v>
      </c>
      <c r="P347" s="20">
        <v>5</v>
      </c>
      <c r="Q347" s="20">
        <v>3</v>
      </c>
      <c r="R347" s="34" t="s">
        <v>229</v>
      </c>
      <c r="S347" s="19"/>
      <c r="T347" s="31">
        <f>T348</f>
        <v>0</v>
      </c>
      <c r="U347" s="31">
        <f t="shared" si="90"/>
        <v>0</v>
      </c>
      <c r="V347" s="31">
        <f t="shared" si="90"/>
        <v>0</v>
      </c>
    </row>
    <row r="348" spans="1:22" ht="32.450000000000003" customHeight="1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7" t="s">
        <v>230</v>
      </c>
      <c r="O348" s="19">
        <v>303</v>
      </c>
      <c r="P348" s="20">
        <v>5</v>
      </c>
      <c r="Q348" s="20">
        <v>3</v>
      </c>
      <c r="R348" s="34" t="s">
        <v>231</v>
      </c>
      <c r="S348" s="19"/>
      <c r="T348" s="31">
        <f>T349</f>
        <v>0</v>
      </c>
      <c r="U348" s="31">
        <f t="shared" si="90"/>
        <v>0</v>
      </c>
      <c r="V348" s="31">
        <f t="shared" si="90"/>
        <v>0</v>
      </c>
    </row>
    <row r="349" spans="1:22" ht="32.450000000000003" customHeight="1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7" t="s">
        <v>230</v>
      </c>
      <c r="O349" s="19">
        <v>303</v>
      </c>
      <c r="P349" s="20">
        <v>5</v>
      </c>
      <c r="Q349" s="20">
        <v>3</v>
      </c>
      <c r="R349" s="34" t="s">
        <v>232</v>
      </c>
      <c r="S349" s="19"/>
      <c r="T349" s="31">
        <f>T350</f>
        <v>0</v>
      </c>
      <c r="U349" s="31">
        <f t="shared" si="90"/>
        <v>0</v>
      </c>
      <c r="V349" s="31">
        <f t="shared" si="90"/>
        <v>0</v>
      </c>
    </row>
    <row r="350" spans="1:22" ht="32.450000000000003" customHeight="1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6" t="s">
        <v>16</v>
      </c>
      <c r="O350" s="22">
        <v>303</v>
      </c>
      <c r="P350" s="23">
        <v>5</v>
      </c>
      <c r="Q350" s="23">
        <v>3</v>
      </c>
      <c r="R350" s="33" t="s">
        <v>232</v>
      </c>
      <c r="S350" s="22">
        <v>200</v>
      </c>
      <c r="T350" s="30">
        <v>0</v>
      </c>
      <c r="U350" s="30">
        <v>0</v>
      </c>
      <c r="V350" s="30">
        <v>0</v>
      </c>
    </row>
    <row r="351" spans="1:22" ht="20.25" customHeight="1">
      <c r="A351" s="79" t="s">
        <v>18</v>
      </c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9"/>
      <c r="M351" s="79"/>
      <c r="N351" s="79"/>
      <c r="O351" s="19">
        <v>303</v>
      </c>
      <c r="P351" s="20">
        <v>7</v>
      </c>
      <c r="Q351" s="20">
        <v>0</v>
      </c>
      <c r="R351" s="21">
        <v>0</v>
      </c>
      <c r="S351" s="19">
        <v>0</v>
      </c>
      <c r="T351" s="31">
        <f>T352+T359</f>
        <v>3968</v>
      </c>
      <c r="U351" s="31">
        <f>U352+U359</f>
        <v>3642</v>
      </c>
      <c r="V351" s="31">
        <f>V352+V359</f>
        <v>3642</v>
      </c>
    </row>
    <row r="352" spans="1:22" ht="22.5" customHeight="1">
      <c r="A352" s="79" t="s">
        <v>67</v>
      </c>
      <c r="B352" s="79"/>
      <c r="C352" s="79"/>
      <c r="D352" s="79"/>
      <c r="E352" s="79"/>
      <c r="F352" s="79"/>
      <c r="G352" s="79"/>
      <c r="H352" s="79"/>
      <c r="I352" s="79"/>
      <c r="J352" s="79"/>
      <c r="K352" s="79"/>
      <c r="L352" s="79"/>
      <c r="M352" s="79"/>
      <c r="N352" s="79"/>
      <c r="O352" s="19">
        <v>303</v>
      </c>
      <c r="P352" s="20">
        <v>7</v>
      </c>
      <c r="Q352" s="20">
        <v>3</v>
      </c>
      <c r="R352" s="21">
        <v>0</v>
      </c>
      <c r="S352" s="19">
        <v>0</v>
      </c>
      <c r="T352" s="31">
        <f t="shared" ref="T352:V353" si="91">T353</f>
        <v>3423</v>
      </c>
      <c r="U352" s="31">
        <f t="shared" si="91"/>
        <v>3097</v>
      </c>
      <c r="V352" s="31">
        <f t="shared" si="91"/>
        <v>3097</v>
      </c>
    </row>
    <row r="353" spans="1:22" ht="65.25" customHeight="1">
      <c r="A353" s="83" t="s">
        <v>189</v>
      </c>
      <c r="B353" s="83"/>
      <c r="C353" s="83"/>
      <c r="D353" s="83"/>
      <c r="E353" s="83"/>
      <c r="F353" s="83"/>
      <c r="G353" s="83"/>
      <c r="H353" s="83"/>
      <c r="I353" s="83"/>
      <c r="J353" s="83"/>
      <c r="K353" s="83"/>
      <c r="L353" s="83"/>
      <c r="M353" s="83"/>
      <c r="N353" s="83"/>
      <c r="O353" s="19">
        <v>303</v>
      </c>
      <c r="P353" s="20">
        <v>7</v>
      </c>
      <c r="Q353" s="20">
        <v>3</v>
      </c>
      <c r="R353" s="21" t="s">
        <v>190</v>
      </c>
      <c r="S353" s="19" t="s">
        <v>12</v>
      </c>
      <c r="T353" s="31">
        <f t="shared" si="91"/>
        <v>3423</v>
      </c>
      <c r="U353" s="31">
        <f t="shared" si="91"/>
        <v>3097</v>
      </c>
      <c r="V353" s="31">
        <f t="shared" si="91"/>
        <v>3097</v>
      </c>
    </row>
    <row r="354" spans="1:22" ht="79.5" customHeight="1">
      <c r="A354" s="82" t="s">
        <v>191</v>
      </c>
      <c r="B354" s="82"/>
      <c r="C354" s="82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22">
        <v>303</v>
      </c>
      <c r="P354" s="23">
        <v>7</v>
      </c>
      <c r="Q354" s="23">
        <v>3</v>
      </c>
      <c r="R354" s="24" t="s">
        <v>192</v>
      </c>
      <c r="S354" s="22" t="s">
        <v>12</v>
      </c>
      <c r="T354" s="30">
        <f>T355+T357</f>
        <v>3423</v>
      </c>
      <c r="U354" s="30">
        <f>U355+U357</f>
        <v>3097</v>
      </c>
      <c r="V354" s="30">
        <f>V355+V357</f>
        <v>3097</v>
      </c>
    </row>
    <row r="355" spans="1:22" ht="112.5" customHeight="1">
      <c r="A355" s="82" t="s">
        <v>193</v>
      </c>
      <c r="B355" s="82"/>
      <c r="C355" s="82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22">
        <v>303</v>
      </c>
      <c r="P355" s="23">
        <v>7</v>
      </c>
      <c r="Q355" s="23">
        <v>3</v>
      </c>
      <c r="R355" s="24" t="s">
        <v>194</v>
      </c>
      <c r="S355" s="22" t="s">
        <v>12</v>
      </c>
      <c r="T355" s="30">
        <f>T356</f>
        <v>3097</v>
      </c>
      <c r="U355" s="30">
        <f>U356</f>
        <v>3097</v>
      </c>
      <c r="V355" s="30">
        <f>V356</f>
        <v>3097</v>
      </c>
    </row>
    <row r="356" spans="1:22" ht="33.75" customHeight="1">
      <c r="A356" s="75" t="s">
        <v>27</v>
      </c>
      <c r="B356" s="75"/>
      <c r="C356" s="75"/>
      <c r="D356" s="75"/>
      <c r="E356" s="75"/>
      <c r="F356" s="75"/>
      <c r="G356" s="75"/>
      <c r="H356" s="75"/>
      <c r="I356" s="75"/>
      <c r="J356" s="75"/>
      <c r="K356" s="75"/>
      <c r="L356" s="75"/>
      <c r="M356" s="75"/>
      <c r="N356" s="75"/>
      <c r="O356" s="22">
        <v>303</v>
      </c>
      <c r="P356" s="23">
        <v>7</v>
      </c>
      <c r="Q356" s="23">
        <v>3</v>
      </c>
      <c r="R356" s="24" t="s">
        <v>194</v>
      </c>
      <c r="S356" s="22" t="s">
        <v>51</v>
      </c>
      <c r="T356" s="30">
        <v>3097</v>
      </c>
      <c r="U356" s="30">
        <v>3097</v>
      </c>
      <c r="V356" s="30">
        <v>3097</v>
      </c>
    </row>
    <row r="357" spans="1:22" ht="49.9" customHeight="1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40" t="s">
        <v>195</v>
      </c>
      <c r="O357" s="19">
        <v>303</v>
      </c>
      <c r="P357" s="20">
        <v>7</v>
      </c>
      <c r="Q357" s="20">
        <v>3</v>
      </c>
      <c r="R357" s="21" t="s">
        <v>196</v>
      </c>
      <c r="S357" s="19"/>
      <c r="T357" s="31">
        <f>T358</f>
        <v>326</v>
      </c>
      <c r="U357" s="31">
        <f>U358</f>
        <v>0</v>
      </c>
      <c r="V357" s="31">
        <f>V358</f>
        <v>0</v>
      </c>
    </row>
    <row r="358" spans="1:22" ht="34.5" customHeight="1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 t="s">
        <v>197</v>
      </c>
      <c r="O358" s="22">
        <v>303</v>
      </c>
      <c r="P358" s="23">
        <v>7</v>
      </c>
      <c r="Q358" s="23">
        <v>3</v>
      </c>
      <c r="R358" s="24" t="s">
        <v>196</v>
      </c>
      <c r="S358" s="22">
        <v>600</v>
      </c>
      <c r="T358" s="30">
        <v>326</v>
      </c>
      <c r="U358" s="30">
        <v>0</v>
      </c>
      <c r="V358" s="30">
        <v>0</v>
      </c>
    </row>
    <row r="359" spans="1:22" ht="18" customHeight="1">
      <c r="A359" s="79" t="s">
        <v>71</v>
      </c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9"/>
      <c r="M359" s="79"/>
      <c r="N359" s="79"/>
      <c r="O359" s="19">
        <v>303</v>
      </c>
      <c r="P359" s="20">
        <v>7</v>
      </c>
      <c r="Q359" s="20">
        <v>9</v>
      </c>
      <c r="R359" s="21">
        <v>0</v>
      </c>
      <c r="S359" s="19">
        <v>0</v>
      </c>
      <c r="T359" s="31">
        <f t="shared" ref="T359:V361" si="92">T360</f>
        <v>545</v>
      </c>
      <c r="U359" s="31">
        <f t="shared" si="92"/>
        <v>545</v>
      </c>
      <c r="V359" s="31">
        <f t="shared" si="92"/>
        <v>545</v>
      </c>
    </row>
    <row r="360" spans="1:22" ht="64.5" customHeight="1">
      <c r="A360" s="75" t="s">
        <v>72</v>
      </c>
      <c r="B360" s="75"/>
      <c r="C360" s="75"/>
      <c r="D360" s="75"/>
      <c r="E360" s="75"/>
      <c r="F360" s="75"/>
      <c r="G360" s="75"/>
      <c r="H360" s="75"/>
      <c r="I360" s="75"/>
      <c r="J360" s="75"/>
      <c r="K360" s="75"/>
      <c r="L360" s="75"/>
      <c r="M360" s="75"/>
      <c r="N360" s="75"/>
      <c r="O360" s="22">
        <v>303</v>
      </c>
      <c r="P360" s="23">
        <v>7</v>
      </c>
      <c r="Q360" s="23">
        <v>9</v>
      </c>
      <c r="R360" s="24" t="s">
        <v>73</v>
      </c>
      <c r="S360" s="22" t="s">
        <v>12</v>
      </c>
      <c r="T360" s="30">
        <f t="shared" si="92"/>
        <v>545</v>
      </c>
      <c r="U360" s="30">
        <f t="shared" si="92"/>
        <v>545</v>
      </c>
      <c r="V360" s="30">
        <f t="shared" si="92"/>
        <v>545</v>
      </c>
    </row>
    <row r="361" spans="1:22" ht="36.75" customHeight="1">
      <c r="A361" s="75" t="s">
        <v>78</v>
      </c>
      <c r="B361" s="75"/>
      <c r="C361" s="75"/>
      <c r="D361" s="75"/>
      <c r="E361" s="75"/>
      <c r="F361" s="75"/>
      <c r="G361" s="75"/>
      <c r="H361" s="75"/>
      <c r="I361" s="75"/>
      <c r="J361" s="75"/>
      <c r="K361" s="75"/>
      <c r="L361" s="75"/>
      <c r="M361" s="75"/>
      <c r="N361" s="75"/>
      <c r="O361" s="22">
        <v>303</v>
      </c>
      <c r="P361" s="23">
        <v>7</v>
      </c>
      <c r="Q361" s="23">
        <v>9</v>
      </c>
      <c r="R361" s="24" t="s">
        <v>79</v>
      </c>
      <c r="S361" s="22" t="s">
        <v>12</v>
      </c>
      <c r="T361" s="30">
        <f t="shared" si="92"/>
        <v>545</v>
      </c>
      <c r="U361" s="30">
        <f t="shared" si="92"/>
        <v>545</v>
      </c>
      <c r="V361" s="30">
        <f t="shared" si="92"/>
        <v>545</v>
      </c>
    </row>
    <row r="362" spans="1:22" ht="51" customHeight="1">
      <c r="A362" s="75" t="s">
        <v>80</v>
      </c>
      <c r="B362" s="75"/>
      <c r="C362" s="75"/>
      <c r="D362" s="75"/>
      <c r="E362" s="75"/>
      <c r="F362" s="75"/>
      <c r="G362" s="75"/>
      <c r="H362" s="75"/>
      <c r="I362" s="75"/>
      <c r="J362" s="75"/>
      <c r="K362" s="75"/>
      <c r="L362" s="75"/>
      <c r="M362" s="75"/>
      <c r="N362" s="75"/>
      <c r="O362" s="22">
        <v>303</v>
      </c>
      <c r="P362" s="23">
        <v>7</v>
      </c>
      <c r="Q362" s="23">
        <v>9</v>
      </c>
      <c r="R362" s="24" t="s">
        <v>81</v>
      </c>
      <c r="S362" s="22" t="s">
        <v>12</v>
      </c>
      <c r="T362" s="30">
        <f>T363+T364</f>
        <v>545</v>
      </c>
      <c r="U362" s="30">
        <f>U363+U364</f>
        <v>545</v>
      </c>
      <c r="V362" s="30">
        <f>V363+V364</f>
        <v>545</v>
      </c>
    </row>
    <row r="363" spans="1:22" ht="81.75" customHeight="1">
      <c r="A363" s="75" t="s">
        <v>25</v>
      </c>
      <c r="B363" s="75"/>
      <c r="C363" s="75"/>
      <c r="D363" s="75"/>
      <c r="E363" s="75"/>
      <c r="F363" s="75"/>
      <c r="G363" s="75"/>
      <c r="H363" s="75"/>
      <c r="I363" s="75"/>
      <c r="J363" s="75"/>
      <c r="K363" s="75"/>
      <c r="L363" s="75"/>
      <c r="M363" s="75"/>
      <c r="N363" s="75"/>
      <c r="O363" s="22">
        <v>303</v>
      </c>
      <c r="P363" s="23">
        <v>7</v>
      </c>
      <c r="Q363" s="23">
        <v>9</v>
      </c>
      <c r="R363" s="24" t="s">
        <v>81</v>
      </c>
      <c r="S363" s="22" t="s">
        <v>26</v>
      </c>
      <c r="T363" s="30">
        <v>525</v>
      </c>
      <c r="U363" s="30">
        <v>525</v>
      </c>
      <c r="V363" s="30">
        <v>525</v>
      </c>
    </row>
    <row r="364" spans="1:22" ht="31.9" customHeight="1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 t="s">
        <v>16</v>
      </c>
      <c r="O364" s="22">
        <v>303</v>
      </c>
      <c r="P364" s="23">
        <v>7</v>
      </c>
      <c r="Q364" s="23">
        <v>9</v>
      </c>
      <c r="R364" s="24" t="s">
        <v>81</v>
      </c>
      <c r="S364" s="22">
        <v>200</v>
      </c>
      <c r="T364" s="30">
        <v>20</v>
      </c>
      <c r="U364" s="30">
        <v>20</v>
      </c>
      <c r="V364" s="30">
        <v>20</v>
      </c>
    </row>
    <row r="365" spans="1:22" ht="18" customHeight="1">
      <c r="A365" s="79" t="s">
        <v>133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9"/>
      <c r="M365" s="79"/>
      <c r="N365" s="79"/>
      <c r="O365" s="19">
        <v>303</v>
      </c>
      <c r="P365" s="20">
        <v>8</v>
      </c>
      <c r="Q365" s="20">
        <v>0</v>
      </c>
      <c r="R365" s="21">
        <v>0</v>
      </c>
      <c r="S365" s="19">
        <v>0</v>
      </c>
      <c r="T365" s="31">
        <f>T366+T375</f>
        <v>16858</v>
      </c>
      <c r="U365" s="31">
        <f>U366+U375</f>
        <v>15259</v>
      </c>
      <c r="V365" s="31">
        <f>V366+V375</f>
        <v>15259</v>
      </c>
    </row>
    <row r="366" spans="1:22" ht="20.25" customHeight="1">
      <c r="A366" s="79" t="s">
        <v>198</v>
      </c>
      <c r="B366" s="79"/>
      <c r="C366" s="79"/>
      <c r="D366" s="79"/>
      <c r="E366" s="79"/>
      <c r="F366" s="79"/>
      <c r="G366" s="79"/>
      <c r="H366" s="79"/>
      <c r="I366" s="79"/>
      <c r="J366" s="79"/>
      <c r="K366" s="79"/>
      <c r="L366" s="79"/>
      <c r="M366" s="79"/>
      <c r="N366" s="79"/>
      <c r="O366" s="19">
        <v>303</v>
      </c>
      <c r="P366" s="20">
        <v>8</v>
      </c>
      <c r="Q366" s="20">
        <v>1</v>
      </c>
      <c r="R366" s="21">
        <v>0</v>
      </c>
      <c r="S366" s="19">
        <v>0</v>
      </c>
      <c r="T366" s="31">
        <f>T367</f>
        <v>16522</v>
      </c>
      <c r="U366" s="31">
        <f>U367</f>
        <v>15259</v>
      </c>
      <c r="V366" s="31">
        <f>V367</f>
        <v>15259</v>
      </c>
    </row>
    <row r="367" spans="1:22" ht="69.75" customHeight="1">
      <c r="A367" s="83" t="s">
        <v>189</v>
      </c>
      <c r="B367" s="83"/>
      <c r="C367" s="83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3"/>
      <c r="O367" s="19">
        <v>303</v>
      </c>
      <c r="P367" s="20">
        <v>8</v>
      </c>
      <c r="Q367" s="20">
        <v>1</v>
      </c>
      <c r="R367" s="21" t="s">
        <v>190</v>
      </c>
      <c r="S367" s="19" t="s">
        <v>12</v>
      </c>
      <c r="T367" s="31">
        <f>T368+T373</f>
        <v>16522</v>
      </c>
      <c r="U367" s="31">
        <f>U368+U373</f>
        <v>15259</v>
      </c>
      <c r="V367" s="31">
        <f>V368+V373</f>
        <v>15259</v>
      </c>
    </row>
    <row r="368" spans="1:22" ht="78" customHeight="1">
      <c r="A368" s="82" t="s">
        <v>191</v>
      </c>
      <c r="B368" s="82"/>
      <c r="C368" s="82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22">
        <v>303</v>
      </c>
      <c r="P368" s="23">
        <v>8</v>
      </c>
      <c r="Q368" s="23">
        <v>1</v>
      </c>
      <c r="R368" s="24" t="s">
        <v>192</v>
      </c>
      <c r="S368" s="22" t="s">
        <v>12</v>
      </c>
      <c r="T368" s="30">
        <f>T369+T371</f>
        <v>15259</v>
      </c>
      <c r="U368" s="30">
        <f>U369+U371</f>
        <v>15259</v>
      </c>
      <c r="V368" s="30">
        <f>V369+V371</f>
        <v>15259</v>
      </c>
    </row>
    <row r="369" spans="1:22" ht="88.5" customHeight="1">
      <c r="A369" s="82" t="s">
        <v>199</v>
      </c>
      <c r="B369" s="82"/>
      <c r="C369" s="82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22">
        <v>303</v>
      </c>
      <c r="P369" s="23">
        <v>8</v>
      </c>
      <c r="Q369" s="23">
        <v>1</v>
      </c>
      <c r="R369" s="24" t="s">
        <v>200</v>
      </c>
      <c r="S369" s="22" t="s">
        <v>12</v>
      </c>
      <c r="T369" s="30">
        <f>T370</f>
        <v>10626</v>
      </c>
      <c r="U369" s="30">
        <f>U370</f>
        <v>10626</v>
      </c>
      <c r="V369" s="30">
        <f>V370</f>
        <v>10626</v>
      </c>
    </row>
    <row r="370" spans="1:22" ht="37.5" customHeight="1">
      <c r="A370" s="75" t="s">
        <v>27</v>
      </c>
      <c r="B370" s="75"/>
      <c r="C370" s="75"/>
      <c r="D370" s="75"/>
      <c r="E370" s="75"/>
      <c r="F370" s="75"/>
      <c r="G370" s="75"/>
      <c r="H370" s="75"/>
      <c r="I370" s="75"/>
      <c r="J370" s="75"/>
      <c r="K370" s="75"/>
      <c r="L370" s="75"/>
      <c r="M370" s="75"/>
      <c r="N370" s="75"/>
      <c r="O370" s="22">
        <v>303</v>
      </c>
      <c r="P370" s="23">
        <v>8</v>
      </c>
      <c r="Q370" s="23">
        <v>1</v>
      </c>
      <c r="R370" s="24" t="s">
        <v>200</v>
      </c>
      <c r="S370" s="22" t="s">
        <v>51</v>
      </c>
      <c r="T370" s="30">
        <v>10626</v>
      </c>
      <c r="U370" s="30">
        <v>10626</v>
      </c>
      <c r="V370" s="30">
        <v>10626</v>
      </c>
    </row>
    <row r="371" spans="1:22" ht="65.25" customHeight="1">
      <c r="A371" s="75" t="s">
        <v>279</v>
      </c>
      <c r="B371" s="75"/>
      <c r="C371" s="75"/>
      <c r="D371" s="75"/>
      <c r="E371" s="75"/>
      <c r="F371" s="75"/>
      <c r="G371" s="75"/>
      <c r="H371" s="75"/>
      <c r="I371" s="75"/>
      <c r="J371" s="75"/>
      <c r="K371" s="75"/>
      <c r="L371" s="75"/>
      <c r="M371" s="75"/>
      <c r="N371" s="75"/>
      <c r="O371" s="19">
        <v>303</v>
      </c>
      <c r="P371" s="20">
        <v>8</v>
      </c>
      <c r="Q371" s="20">
        <v>1</v>
      </c>
      <c r="R371" s="21" t="s">
        <v>201</v>
      </c>
      <c r="S371" s="19" t="s">
        <v>12</v>
      </c>
      <c r="T371" s="31">
        <f>T372</f>
        <v>4633</v>
      </c>
      <c r="U371" s="31">
        <f>U372</f>
        <v>4633</v>
      </c>
      <c r="V371" s="31">
        <f>V372</f>
        <v>4633</v>
      </c>
    </row>
    <row r="372" spans="1:22" ht="36" customHeight="1">
      <c r="A372" s="75" t="s">
        <v>27</v>
      </c>
      <c r="B372" s="75"/>
      <c r="C372" s="75"/>
      <c r="D372" s="75"/>
      <c r="E372" s="75"/>
      <c r="F372" s="75"/>
      <c r="G372" s="75"/>
      <c r="H372" s="75"/>
      <c r="I372" s="75"/>
      <c r="J372" s="75"/>
      <c r="K372" s="75"/>
      <c r="L372" s="75"/>
      <c r="M372" s="75"/>
      <c r="N372" s="75"/>
      <c r="O372" s="22">
        <v>303</v>
      </c>
      <c r="P372" s="23">
        <v>8</v>
      </c>
      <c r="Q372" s="23">
        <v>1</v>
      </c>
      <c r="R372" s="24" t="s">
        <v>201</v>
      </c>
      <c r="S372" s="22" t="s">
        <v>51</v>
      </c>
      <c r="T372" s="30">
        <v>4633</v>
      </c>
      <c r="U372" s="30">
        <v>4633</v>
      </c>
      <c r="V372" s="30">
        <v>4633</v>
      </c>
    </row>
    <row r="373" spans="1:22" ht="36" customHeight="1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40" t="s">
        <v>39</v>
      </c>
      <c r="O373" s="19">
        <v>303</v>
      </c>
      <c r="P373" s="20">
        <v>8</v>
      </c>
      <c r="Q373" s="20">
        <v>1</v>
      </c>
      <c r="R373" s="34" t="s">
        <v>196</v>
      </c>
      <c r="S373" s="19"/>
      <c r="T373" s="31">
        <f>T374</f>
        <v>1263</v>
      </c>
      <c r="U373" s="31">
        <f>U374</f>
        <v>0</v>
      </c>
      <c r="V373" s="31">
        <f>V374</f>
        <v>0</v>
      </c>
    </row>
    <row r="374" spans="1:22" ht="36" customHeight="1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64" t="s">
        <v>197</v>
      </c>
      <c r="O374" s="22">
        <v>303</v>
      </c>
      <c r="P374" s="23">
        <v>8</v>
      </c>
      <c r="Q374" s="23">
        <v>1</v>
      </c>
      <c r="R374" s="33" t="s">
        <v>196</v>
      </c>
      <c r="S374" s="22">
        <v>600</v>
      </c>
      <c r="T374" s="30">
        <v>1263</v>
      </c>
      <c r="U374" s="30">
        <v>0</v>
      </c>
      <c r="V374" s="30">
        <v>0</v>
      </c>
    </row>
    <row r="375" spans="1:22" ht="34.5" customHeight="1">
      <c r="A375" s="79" t="s">
        <v>134</v>
      </c>
      <c r="B375" s="79"/>
      <c r="C375" s="79"/>
      <c r="D375" s="79"/>
      <c r="E375" s="79"/>
      <c r="F375" s="79"/>
      <c r="G375" s="79"/>
      <c r="H375" s="79"/>
      <c r="I375" s="79"/>
      <c r="J375" s="79"/>
      <c r="K375" s="79"/>
      <c r="L375" s="79"/>
      <c r="M375" s="79"/>
      <c r="N375" s="79"/>
      <c r="O375" s="19">
        <v>303</v>
      </c>
      <c r="P375" s="20">
        <v>8</v>
      </c>
      <c r="Q375" s="20">
        <v>4</v>
      </c>
      <c r="R375" s="21">
        <v>0</v>
      </c>
      <c r="S375" s="19">
        <v>0</v>
      </c>
      <c r="T375" s="31">
        <f t="shared" ref="T375:V377" si="93">T376</f>
        <v>336</v>
      </c>
      <c r="U375" s="31">
        <f t="shared" si="93"/>
        <v>0</v>
      </c>
      <c r="V375" s="31">
        <f t="shared" si="93"/>
        <v>0</v>
      </c>
    </row>
    <row r="376" spans="1:22" ht="65.25" customHeight="1">
      <c r="A376" s="83" t="s">
        <v>189</v>
      </c>
      <c r="B376" s="83"/>
      <c r="C376" s="83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3"/>
      <c r="O376" s="19">
        <v>303</v>
      </c>
      <c r="P376" s="20">
        <v>8</v>
      </c>
      <c r="Q376" s="20">
        <v>4</v>
      </c>
      <c r="R376" s="21" t="s">
        <v>190</v>
      </c>
      <c r="S376" s="19" t="s">
        <v>12</v>
      </c>
      <c r="T376" s="31">
        <f t="shared" si="93"/>
        <v>336</v>
      </c>
      <c r="U376" s="31">
        <f t="shared" si="93"/>
        <v>0</v>
      </c>
      <c r="V376" s="31">
        <f t="shared" si="93"/>
        <v>0</v>
      </c>
    </row>
    <row r="377" spans="1:22" ht="81" customHeight="1">
      <c r="A377" s="82" t="s">
        <v>191</v>
      </c>
      <c r="B377" s="82"/>
      <c r="C377" s="82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22">
        <v>303</v>
      </c>
      <c r="P377" s="23">
        <v>8</v>
      </c>
      <c r="Q377" s="23">
        <v>4</v>
      </c>
      <c r="R377" s="24" t="s">
        <v>192</v>
      </c>
      <c r="S377" s="22" t="s">
        <v>12</v>
      </c>
      <c r="T377" s="30">
        <f t="shared" si="93"/>
        <v>336</v>
      </c>
      <c r="U377" s="30">
        <f t="shared" si="93"/>
        <v>0</v>
      </c>
      <c r="V377" s="30">
        <f t="shared" si="93"/>
        <v>0</v>
      </c>
    </row>
    <row r="378" spans="1:22" ht="85.5" customHeight="1">
      <c r="A378" s="82" t="s">
        <v>202</v>
      </c>
      <c r="B378" s="82"/>
      <c r="C378" s="82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22">
        <v>303</v>
      </c>
      <c r="P378" s="23">
        <v>8</v>
      </c>
      <c r="Q378" s="23">
        <v>4</v>
      </c>
      <c r="R378" s="24" t="s">
        <v>203</v>
      </c>
      <c r="S378" s="22" t="s">
        <v>12</v>
      </c>
      <c r="T378" s="30">
        <f>T379+T380</f>
        <v>336</v>
      </c>
      <c r="U378" s="30">
        <f t="shared" ref="U378:V378" si="94">U379+U380</f>
        <v>0</v>
      </c>
      <c r="V378" s="30">
        <f t="shared" si="94"/>
        <v>0</v>
      </c>
    </row>
    <row r="379" spans="1:22" ht="36.75" customHeight="1">
      <c r="A379" s="75" t="s">
        <v>16</v>
      </c>
      <c r="B379" s="75"/>
      <c r="C379" s="75"/>
      <c r="D379" s="75"/>
      <c r="E379" s="75"/>
      <c r="F379" s="75"/>
      <c r="G379" s="75"/>
      <c r="H379" s="75"/>
      <c r="I379" s="75"/>
      <c r="J379" s="75"/>
      <c r="K379" s="75"/>
      <c r="L379" s="75"/>
      <c r="M379" s="75"/>
      <c r="N379" s="75"/>
      <c r="O379" s="22">
        <v>303</v>
      </c>
      <c r="P379" s="23">
        <v>8</v>
      </c>
      <c r="Q379" s="23">
        <v>4</v>
      </c>
      <c r="R379" s="24" t="s">
        <v>203</v>
      </c>
      <c r="S379" s="22" t="s">
        <v>17</v>
      </c>
      <c r="T379" s="30">
        <v>105</v>
      </c>
      <c r="U379" s="30">
        <v>0</v>
      </c>
      <c r="V379" s="30">
        <v>0</v>
      </c>
    </row>
    <row r="380" spans="1:22" ht="36.75" customHeight="1">
      <c r="A380" s="64"/>
      <c r="B380" s="64"/>
      <c r="C380" s="64"/>
      <c r="D380" s="64"/>
      <c r="E380" s="64"/>
      <c r="F380" s="64"/>
      <c r="G380" s="64"/>
      <c r="H380" s="64"/>
      <c r="I380" s="64"/>
      <c r="J380" s="64"/>
      <c r="K380" s="64"/>
      <c r="L380" s="64"/>
      <c r="M380" s="64"/>
      <c r="N380" s="64" t="s">
        <v>197</v>
      </c>
      <c r="O380" s="22">
        <v>303</v>
      </c>
      <c r="P380" s="23">
        <v>8</v>
      </c>
      <c r="Q380" s="23">
        <v>4</v>
      </c>
      <c r="R380" s="33" t="s">
        <v>203</v>
      </c>
      <c r="S380" s="22">
        <v>600</v>
      </c>
      <c r="T380" s="30">
        <v>231</v>
      </c>
      <c r="U380" s="30">
        <v>0</v>
      </c>
      <c r="V380" s="30">
        <v>0</v>
      </c>
    </row>
    <row r="381" spans="1:22" ht="18" customHeight="1">
      <c r="A381" s="79" t="s">
        <v>95</v>
      </c>
      <c r="B381" s="79"/>
      <c r="C381" s="79"/>
      <c r="D381" s="79"/>
      <c r="E381" s="79"/>
      <c r="F381" s="79"/>
      <c r="G381" s="79"/>
      <c r="H381" s="79"/>
      <c r="I381" s="79"/>
      <c r="J381" s="79"/>
      <c r="K381" s="79"/>
      <c r="L381" s="79"/>
      <c r="M381" s="79"/>
      <c r="N381" s="79"/>
      <c r="O381" s="19">
        <v>303</v>
      </c>
      <c r="P381" s="20">
        <v>10</v>
      </c>
      <c r="Q381" s="20">
        <v>0</v>
      </c>
      <c r="R381" s="21">
        <v>0</v>
      </c>
      <c r="S381" s="19">
        <v>0</v>
      </c>
      <c r="T381" s="31">
        <f>T382+T387+T394</f>
        <v>1558.9</v>
      </c>
      <c r="U381" s="31">
        <f>U382+U387+U394</f>
        <v>1558.9</v>
      </c>
      <c r="V381" s="31">
        <f>V382+V387+V394</f>
        <v>1558.9</v>
      </c>
    </row>
    <row r="382" spans="1:22" ht="18" customHeight="1">
      <c r="A382" s="79" t="s">
        <v>204</v>
      </c>
      <c r="B382" s="79"/>
      <c r="C382" s="79"/>
      <c r="D382" s="79"/>
      <c r="E382" s="79"/>
      <c r="F382" s="79"/>
      <c r="G382" s="79"/>
      <c r="H382" s="79"/>
      <c r="I382" s="79"/>
      <c r="J382" s="79"/>
      <c r="K382" s="79"/>
      <c r="L382" s="79"/>
      <c r="M382" s="79"/>
      <c r="N382" s="79"/>
      <c r="O382" s="19">
        <v>303</v>
      </c>
      <c r="P382" s="20">
        <v>10</v>
      </c>
      <c r="Q382" s="20">
        <v>1</v>
      </c>
      <c r="R382" s="21">
        <v>0</v>
      </c>
      <c r="S382" s="19">
        <v>0</v>
      </c>
      <c r="T382" s="31">
        <f t="shared" ref="T382:V385" si="95">T383</f>
        <v>276</v>
      </c>
      <c r="U382" s="31">
        <f t="shared" si="95"/>
        <v>276</v>
      </c>
      <c r="V382" s="31">
        <f t="shared" si="95"/>
        <v>276</v>
      </c>
    </row>
    <row r="383" spans="1:22" ht="21" customHeight="1">
      <c r="A383" s="75" t="s">
        <v>97</v>
      </c>
      <c r="B383" s="75"/>
      <c r="C383" s="75"/>
      <c r="D383" s="75"/>
      <c r="E383" s="75"/>
      <c r="F383" s="75"/>
      <c r="G383" s="75"/>
      <c r="H383" s="75"/>
      <c r="I383" s="75"/>
      <c r="J383" s="75"/>
      <c r="K383" s="75"/>
      <c r="L383" s="75"/>
      <c r="M383" s="75"/>
      <c r="N383" s="75"/>
      <c r="O383" s="22">
        <v>303</v>
      </c>
      <c r="P383" s="23">
        <v>10</v>
      </c>
      <c r="Q383" s="23">
        <v>1</v>
      </c>
      <c r="R383" s="24" t="s">
        <v>98</v>
      </c>
      <c r="S383" s="22" t="s">
        <v>12</v>
      </c>
      <c r="T383" s="30">
        <f t="shared" si="95"/>
        <v>276</v>
      </c>
      <c r="U383" s="30">
        <f t="shared" si="95"/>
        <v>276</v>
      </c>
      <c r="V383" s="30">
        <f t="shared" si="95"/>
        <v>276</v>
      </c>
    </row>
    <row r="384" spans="1:22" ht="18" customHeight="1">
      <c r="A384" s="75" t="s">
        <v>103</v>
      </c>
      <c r="B384" s="75"/>
      <c r="C384" s="75"/>
      <c r="D384" s="75"/>
      <c r="E384" s="75"/>
      <c r="F384" s="75"/>
      <c r="G384" s="75"/>
      <c r="H384" s="75"/>
      <c r="I384" s="75"/>
      <c r="J384" s="75"/>
      <c r="K384" s="75"/>
      <c r="L384" s="75"/>
      <c r="M384" s="75"/>
      <c r="N384" s="75"/>
      <c r="O384" s="22">
        <v>303</v>
      </c>
      <c r="P384" s="23">
        <v>10</v>
      </c>
      <c r="Q384" s="23">
        <v>1</v>
      </c>
      <c r="R384" s="24" t="s">
        <v>104</v>
      </c>
      <c r="S384" s="22" t="s">
        <v>12</v>
      </c>
      <c r="T384" s="30">
        <f t="shared" si="95"/>
        <v>276</v>
      </c>
      <c r="U384" s="30">
        <f t="shared" si="95"/>
        <v>276</v>
      </c>
      <c r="V384" s="30">
        <f t="shared" si="95"/>
        <v>276</v>
      </c>
    </row>
    <row r="385" spans="1:22" ht="18.75" customHeight="1">
      <c r="A385" s="75" t="s">
        <v>205</v>
      </c>
      <c r="B385" s="75"/>
      <c r="C385" s="75"/>
      <c r="D385" s="75"/>
      <c r="E385" s="75"/>
      <c r="F385" s="75"/>
      <c r="G385" s="75"/>
      <c r="H385" s="75"/>
      <c r="I385" s="75"/>
      <c r="J385" s="75"/>
      <c r="K385" s="75"/>
      <c r="L385" s="75"/>
      <c r="M385" s="75"/>
      <c r="N385" s="75"/>
      <c r="O385" s="22">
        <v>303</v>
      </c>
      <c r="P385" s="23">
        <v>10</v>
      </c>
      <c r="Q385" s="23">
        <v>1</v>
      </c>
      <c r="R385" s="24" t="s">
        <v>206</v>
      </c>
      <c r="S385" s="22" t="s">
        <v>12</v>
      </c>
      <c r="T385" s="30">
        <f t="shared" si="95"/>
        <v>276</v>
      </c>
      <c r="U385" s="30">
        <f t="shared" si="95"/>
        <v>276</v>
      </c>
      <c r="V385" s="30">
        <f t="shared" si="95"/>
        <v>276</v>
      </c>
    </row>
    <row r="386" spans="1:22" ht="22.5" customHeight="1">
      <c r="A386" s="75" t="s">
        <v>35</v>
      </c>
      <c r="B386" s="75"/>
      <c r="C386" s="75"/>
      <c r="D386" s="75"/>
      <c r="E386" s="75"/>
      <c r="F386" s="75"/>
      <c r="G386" s="75"/>
      <c r="H386" s="75"/>
      <c r="I386" s="75"/>
      <c r="J386" s="75"/>
      <c r="K386" s="75"/>
      <c r="L386" s="75"/>
      <c r="M386" s="75"/>
      <c r="N386" s="75"/>
      <c r="O386" s="22">
        <v>303</v>
      </c>
      <c r="P386" s="23">
        <v>10</v>
      </c>
      <c r="Q386" s="23">
        <v>1</v>
      </c>
      <c r="R386" s="24" t="s">
        <v>206</v>
      </c>
      <c r="S386" s="22" t="s">
        <v>36</v>
      </c>
      <c r="T386" s="30">
        <v>276</v>
      </c>
      <c r="U386" s="30">
        <v>276</v>
      </c>
      <c r="V386" s="30">
        <v>276</v>
      </c>
    </row>
    <row r="387" spans="1:22" ht="21" customHeight="1">
      <c r="A387" s="79" t="s">
        <v>207</v>
      </c>
      <c r="B387" s="79"/>
      <c r="C387" s="79"/>
      <c r="D387" s="79"/>
      <c r="E387" s="79"/>
      <c r="F387" s="79"/>
      <c r="G387" s="79"/>
      <c r="H387" s="79"/>
      <c r="I387" s="79"/>
      <c r="J387" s="79"/>
      <c r="K387" s="79"/>
      <c r="L387" s="79"/>
      <c r="M387" s="79"/>
      <c r="N387" s="79"/>
      <c r="O387" s="19">
        <v>303</v>
      </c>
      <c r="P387" s="20">
        <v>10</v>
      </c>
      <c r="Q387" s="20">
        <v>3</v>
      </c>
      <c r="R387" s="21">
        <v>0</v>
      </c>
      <c r="S387" s="19">
        <v>0</v>
      </c>
      <c r="T387" s="31">
        <f>T388+T390</f>
        <v>1275</v>
      </c>
      <c r="U387" s="31">
        <f>U388+U390</f>
        <v>1275</v>
      </c>
      <c r="V387" s="31">
        <f>V388+V390</f>
        <v>1275</v>
      </c>
    </row>
    <row r="388" spans="1:22" ht="111.75" customHeight="1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2" t="s">
        <v>208</v>
      </c>
      <c r="O388" s="22">
        <v>303</v>
      </c>
      <c r="P388" s="23">
        <v>10</v>
      </c>
      <c r="Q388" s="23">
        <v>3</v>
      </c>
      <c r="R388" s="28">
        <v>8320051340</v>
      </c>
      <c r="S388" s="22">
        <v>0</v>
      </c>
      <c r="T388" s="30">
        <f>T389</f>
        <v>0</v>
      </c>
      <c r="U388" s="30">
        <f>U389</f>
        <v>0</v>
      </c>
      <c r="V388" s="30">
        <f>V389</f>
        <v>0</v>
      </c>
    </row>
    <row r="389" spans="1:22" ht="19.5" customHeight="1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 t="s">
        <v>35</v>
      </c>
      <c r="O389" s="22">
        <v>303</v>
      </c>
      <c r="P389" s="23">
        <v>10</v>
      </c>
      <c r="Q389" s="23">
        <v>3</v>
      </c>
      <c r="R389" s="28">
        <v>8320051340</v>
      </c>
      <c r="S389" s="22">
        <v>300</v>
      </c>
      <c r="T389" s="30">
        <v>0</v>
      </c>
      <c r="U389" s="30">
        <v>0</v>
      </c>
      <c r="V389" s="30">
        <v>0</v>
      </c>
    </row>
    <row r="390" spans="1:22" ht="31.5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57" t="s">
        <v>249</v>
      </c>
      <c r="O390" s="19">
        <v>303</v>
      </c>
      <c r="P390" s="20">
        <v>10</v>
      </c>
      <c r="Q390" s="20">
        <v>3</v>
      </c>
      <c r="R390" s="59" t="s">
        <v>251</v>
      </c>
      <c r="S390" s="19"/>
      <c r="T390" s="31">
        <f t="shared" ref="T390:V392" si="96">T391</f>
        <v>1275</v>
      </c>
      <c r="U390" s="31">
        <f t="shared" si="96"/>
        <v>1275</v>
      </c>
      <c r="V390" s="31">
        <f t="shared" si="96"/>
        <v>1275</v>
      </c>
    </row>
    <row r="391" spans="1:22" ht="31.5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57" t="s">
        <v>249</v>
      </c>
      <c r="O391" s="19">
        <v>303</v>
      </c>
      <c r="P391" s="20">
        <v>10</v>
      </c>
      <c r="Q391" s="20">
        <v>3</v>
      </c>
      <c r="R391" s="59" t="s">
        <v>93</v>
      </c>
      <c r="S391" s="19"/>
      <c r="T391" s="31">
        <f t="shared" si="96"/>
        <v>1275</v>
      </c>
      <c r="U391" s="31">
        <f t="shared" si="96"/>
        <v>1275</v>
      </c>
      <c r="V391" s="31">
        <f t="shared" si="96"/>
        <v>1275</v>
      </c>
    </row>
    <row r="392" spans="1:22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57" t="s">
        <v>250</v>
      </c>
      <c r="O392" s="19">
        <v>303</v>
      </c>
      <c r="P392" s="20">
        <v>10</v>
      </c>
      <c r="Q392" s="20">
        <v>3</v>
      </c>
      <c r="R392" s="59" t="s">
        <v>252</v>
      </c>
      <c r="S392" s="19"/>
      <c r="T392" s="31">
        <f t="shared" si="96"/>
        <v>1275</v>
      </c>
      <c r="U392" s="31">
        <f t="shared" si="96"/>
        <v>1275</v>
      </c>
      <c r="V392" s="31">
        <f t="shared" si="96"/>
        <v>1275</v>
      </c>
    </row>
    <row r="393" spans="1:22" ht="18.600000000000001" customHeight="1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58" t="s">
        <v>35</v>
      </c>
      <c r="O393" s="22">
        <v>303</v>
      </c>
      <c r="P393" s="23">
        <v>10</v>
      </c>
      <c r="Q393" s="23">
        <v>3</v>
      </c>
      <c r="R393" s="60" t="s">
        <v>252</v>
      </c>
      <c r="S393" s="22">
        <v>300</v>
      </c>
      <c r="T393" s="30">
        <v>1275</v>
      </c>
      <c r="U393" s="30">
        <v>1275</v>
      </c>
      <c r="V393" s="30">
        <v>1275</v>
      </c>
    </row>
    <row r="394" spans="1:22" ht="18" customHeight="1">
      <c r="A394" s="79" t="s">
        <v>209</v>
      </c>
      <c r="B394" s="79"/>
      <c r="C394" s="79"/>
      <c r="D394" s="79"/>
      <c r="E394" s="79"/>
      <c r="F394" s="79"/>
      <c r="G394" s="79"/>
      <c r="H394" s="79"/>
      <c r="I394" s="79"/>
      <c r="J394" s="79"/>
      <c r="K394" s="79"/>
      <c r="L394" s="79"/>
      <c r="M394" s="79"/>
      <c r="N394" s="79"/>
      <c r="O394" s="19">
        <v>303</v>
      </c>
      <c r="P394" s="20">
        <v>10</v>
      </c>
      <c r="Q394" s="20">
        <v>6</v>
      </c>
      <c r="R394" s="21">
        <v>0</v>
      </c>
      <c r="S394" s="19">
        <v>0</v>
      </c>
      <c r="T394" s="31">
        <f t="shared" ref="T394:V397" si="97">T395</f>
        <v>7.9</v>
      </c>
      <c r="U394" s="31">
        <f t="shared" si="97"/>
        <v>7.9</v>
      </c>
      <c r="V394" s="31">
        <f t="shared" si="97"/>
        <v>7.9</v>
      </c>
    </row>
    <row r="395" spans="1:22" ht="67.5" customHeight="1">
      <c r="A395" s="75" t="s">
        <v>72</v>
      </c>
      <c r="B395" s="75"/>
      <c r="C395" s="75"/>
      <c r="D395" s="75"/>
      <c r="E395" s="75"/>
      <c r="F395" s="75"/>
      <c r="G395" s="75"/>
      <c r="H395" s="75"/>
      <c r="I395" s="75"/>
      <c r="J395" s="75"/>
      <c r="K395" s="75"/>
      <c r="L395" s="75"/>
      <c r="M395" s="75"/>
      <c r="N395" s="75"/>
      <c r="O395" s="22">
        <v>303</v>
      </c>
      <c r="P395" s="23">
        <v>10</v>
      </c>
      <c r="Q395" s="23">
        <v>6</v>
      </c>
      <c r="R395" s="24" t="s">
        <v>73</v>
      </c>
      <c r="S395" s="22" t="s">
        <v>12</v>
      </c>
      <c r="T395" s="30">
        <f t="shared" si="97"/>
        <v>7.9</v>
      </c>
      <c r="U395" s="30">
        <f t="shared" si="97"/>
        <v>7.9</v>
      </c>
      <c r="V395" s="30">
        <f t="shared" si="97"/>
        <v>7.9</v>
      </c>
    </row>
    <row r="396" spans="1:22" ht="33" customHeight="1">
      <c r="A396" s="75" t="s">
        <v>78</v>
      </c>
      <c r="B396" s="75"/>
      <c r="C396" s="75"/>
      <c r="D396" s="75"/>
      <c r="E396" s="75"/>
      <c r="F396" s="75"/>
      <c r="G396" s="75"/>
      <c r="H396" s="75"/>
      <c r="I396" s="75"/>
      <c r="J396" s="75"/>
      <c r="K396" s="75"/>
      <c r="L396" s="75"/>
      <c r="M396" s="75"/>
      <c r="N396" s="75"/>
      <c r="O396" s="22">
        <v>303</v>
      </c>
      <c r="P396" s="23">
        <v>10</v>
      </c>
      <c r="Q396" s="23">
        <v>6</v>
      </c>
      <c r="R396" s="24" t="s">
        <v>79</v>
      </c>
      <c r="S396" s="22" t="s">
        <v>12</v>
      </c>
      <c r="T396" s="30">
        <f t="shared" si="97"/>
        <v>7.9</v>
      </c>
      <c r="U396" s="30">
        <f t="shared" si="97"/>
        <v>7.9</v>
      </c>
      <c r="V396" s="30">
        <f t="shared" si="97"/>
        <v>7.9</v>
      </c>
    </row>
    <row r="397" spans="1:22" ht="70.5" customHeight="1">
      <c r="A397" s="75" t="s">
        <v>210</v>
      </c>
      <c r="B397" s="75"/>
      <c r="C397" s="75"/>
      <c r="D397" s="75"/>
      <c r="E397" s="75"/>
      <c r="F397" s="75"/>
      <c r="G397" s="75"/>
      <c r="H397" s="75"/>
      <c r="I397" s="75"/>
      <c r="J397" s="75"/>
      <c r="K397" s="75"/>
      <c r="L397" s="75"/>
      <c r="M397" s="75"/>
      <c r="N397" s="75"/>
      <c r="O397" s="22">
        <v>303</v>
      </c>
      <c r="P397" s="23">
        <v>10</v>
      </c>
      <c r="Q397" s="23">
        <v>6</v>
      </c>
      <c r="R397" s="24" t="s">
        <v>211</v>
      </c>
      <c r="S397" s="22" t="s">
        <v>12</v>
      </c>
      <c r="T397" s="30">
        <f t="shared" si="97"/>
        <v>7.9</v>
      </c>
      <c r="U397" s="30">
        <f t="shared" si="97"/>
        <v>7.9</v>
      </c>
      <c r="V397" s="30">
        <f t="shared" si="97"/>
        <v>7.9</v>
      </c>
    </row>
    <row r="398" spans="1:22" ht="33.75" customHeight="1">
      <c r="A398" s="75" t="s">
        <v>16</v>
      </c>
      <c r="B398" s="75"/>
      <c r="C398" s="75"/>
      <c r="D398" s="75"/>
      <c r="E398" s="75"/>
      <c r="F398" s="75"/>
      <c r="G398" s="75"/>
      <c r="H398" s="75"/>
      <c r="I398" s="75"/>
      <c r="J398" s="75"/>
      <c r="K398" s="75"/>
      <c r="L398" s="75"/>
      <c r="M398" s="75"/>
      <c r="N398" s="75"/>
      <c r="O398" s="22">
        <v>303</v>
      </c>
      <c r="P398" s="23">
        <v>10</v>
      </c>
      <c r="Q398" s="23">
        <v>6</v>
      </c>
      <c r="R398" s="24" t="s">
        <v>211</v>
      </c>
      <c r="S398" s="22" t="s">
        <v>17</v>
      </c>
      <c r="T398" s="30">
        <v>7.9</v>
      </c>
      <c r="U398" s="30">
        <v>7.9</v>
      </c>
      <c r="V398" s="30">
        <v>7.9</v>
      </c>
    </row>
    <row r="399" spans="1:22" ht="18.75" customHeight="1">
      <c r="A399" s="79" t="s">
        <v>108</v>
      </c>
      <c r="B399" s="79"/>
      <c r="C399" s="79"/>
      <c r="D399" s="79"/>
      <c r="E399" s="79"/>
      <c r="F399" s="79"/>
      <c r="G399" s="79"/>
      <c r="H399" s="79"/>
      <c r="I399" s="79"/>
      <c r="J399" s="79"/>
      <c r="K399" s="79"/>
      <c r="L399" s="79"/>
      <c r="M399" s="79"/>
      <c r="N399" s="79"/>
      <c r="O399" s="19">
        <v>303</v>
      </c>
      <c r="P399" s="20">
        <v>11</v>
      </c>
      <c r="Q399" s="20">
        <v>0</v>
      </c>
      <c r="R399" s="21">
        <v>0</v>
      </c>
      <c r="S399" s="19">
        <v>0</v>
      </c>
      <c r="T399" s="31">
        <f t="shared" ref="T399:V403" si="98">T400</f>
        <v>120</v>
      </c>
      <c r="U399" s="31">
        <f t="shared" si="98"/>
        <v>0</v>
      </c>
      <c r="V399" s="31">
        <f t="shared" si="98"/>
        <v>0</v>
      </c>
    </row>
    <row r="400" spans="1:22" ht="21.75" customHeight="1">
      <c r="A400" s="79" t="s">
        <v>212</v>
      </c>
      <c r="B400" s="79"/>
      <c r="C400" s="79"/>
      <c r="D400" s="79"/>
      <c r="E400" s="79"/>
      <c r="F400" s="79"/>
      <c r="G400" s="79"/>
      <c r="H400" s="79"/>
      <c r="I400" s="79"/>
      <c r="J400" s="79"/>
      <c r="K400" s="79"/>
      <c r="L400" s="79"/>
      <c r="M400" s="79"/>
      <c r="N400" s="79"/>
      <c r="O400" s="19">
        <v>303</v>
      </c>
      <c r="P400" s="20">
        <v>11</v>
      </c>
      <c r="Q400" s="20">
        <v>1</v>
      </c>
      <c r="R400" s="21">
        <v>0</v>
      </c>
      <c r="S400" s="19">
        <v>0</v>
      </c>
      <c r="T400" s="31">
        <f t="shared" si="98"/>
        <v>120</v>
      </c>
      <c r="U400" s="31">
        <f t="shared" si="98"/>
        <v>0</v>
      </c>
      <c r="V400" s="31">
        <f t="shared" si="98"/>
        <v>0</v>
      </c>
    </row>
    <row r="401" spans="1:22" ht="61.5" customHeight="1">
      <c r="A401" s="82" t="s">
        <v>189</v>
      </c>
      <c r="B401" s="82"/>
      <c r="C401" s="82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22">
        <v>303</v>
      </c>
      <c r="P401" s="23">
        <v>11</v>
      </c>
      <c r="Q401" s="23">
        <v>1</v>
      </c>
      <c r="R401" s="24" t="s">
        <v>190</v>
      </c>
      <c r="S401" s="22" t="s">
        <v>12</v>
      </c>
      <c r="T401" s="30">
        <f t="shared" si="98"/>
        <v>120</v>
      </c>
      <c r="U401" s="30">
        <f t="shared" si="98"/>
        <v>0</v>
      </c>
      <c r="V401" s="30">
        <f t="shared" si="98"/>
        <v>0</v>
      </c>
    </row>
    <row r="402" spans="1:22" ht="81" customHeight="1">
      <c r="A402" s="82" t="s">
        <v>213</v>
      </c>
      <c r="B402" s="82"/>
      <c r="C402" s="82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22">
        <v>303</v>
      </c>
      <c r="P402" s="23">
        <v>11</v>
      </c>
      <c r="Q402" s="23">
        <v>1</v>
      </c>
      <c r="R402" s="24" t="s">
        <v>214</v>
      </c>
      <c r="S402" s="22" t="s">
        <v>12</v>
      </c>
      <c r="T402" s="30">
        <f t="shared" si="98"/>
        <v>120</v>
      </c>
      <c r="U402" s="30">
        <f t="shared" si="98"/>
        <v>0</v>
      </c>
      <c r="V402" s="30">
        <f t="shared" si="98"/>
        <v>0</v>
      </c>
    </row>
    <row r="403" spans="1:22" ht="83.25" customHeight="1">
      <c r="A403" s="82" t="s">
        <v>215</v>
      </c>
      <c r="B403" s="82"/>
      <c r="C403" s="82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22">
        <v>303</v>
      </c>
      <c r="P403" s="23">
        <v>11</v>
      </c>
      <c r="Q403" s="23">
        <v>1</v>
      </c>
      <c r="R403" s="24" t="s">
        <v>216</v>
      </c>
      <c r="S403" s="22" t="s">
        <v>12</v>
      </c>
      <c r="T403" s="30">
        <f t="shared" si="98"/>
        <v>120</v>
      </c>
      <c r="U403" s="30">
        <f t="shared" si="98"/>
        <v>0</v>
      </c>
      <c r="V403" s="30">
        <f t="shared" si="98"/>
        <v>0</v>
      </c>
    </row>
    <row r="404" spans="1:22" ht="35.25" customHeight="1">
      <c r="A404" s="75" t="s">
        <v>16</v>
      </c>
      <c r="B404" s="75"/>
      <c r="C404" s="75"/>
      <c r="D404" s="75"/>
      <c r="E404" s="75"/>
      <c r="F404" s="75"/>
      <c r="G404" s="75"/>
      <c r="H404" s="75"/>
      <c r="I404" s="75"/>
      <c r="J404" s="75"/>
      <c r="K404" s="75"/>
      <c r="L404" s="75"/>
      <c r="M404" s="75"/>
      <c r="N404" s="75"/>
      <c r="O404" s="22">
        <v>303</v>
      </c>
      <c r="P404" s="23">
        <v>11</v>
      </c>
      <c r="Q404" s="23">
        <v>1</v>
      </c>
      <c r="R404" s="24" t="s">
        <v>216</v>
      </c>
      <c r="S404" s="22" t="s">
        <v>17</v>
      </c>
      <c r="T404" s="30">
        <v>120</v>
      </c>
      <c r="U404" s="30">
        <v>0</v>
      </c>
      <c r="V404" s="30">
        <v>0</v>
      </c>
    </row>
    <row r="405" spans="1:22" ht="17.25" customHeight="1">
      <c r="A405" s="79" t="s">
        <v>217</v>
      </c>
      <c r="B405" s="79"/>
      <c r="C405" s="79"/>
      <c r="D405" s="79"/>
      <c r="E405" s="79"/>
      <c r="F405" s="79"/>
      <c r="G405" s="79"/>
      <c r="H405" s="79"/>
      <c r="I405" s="79"/>
      <c r="J405" s="79"/>
      <c r="K405" s="79"/>
      <c r="L405" s="79"/>
      <c r="M405" s="79"/>
      <c r="N405" s="79"/>
      <c r="O405" s="19">
        <v>303</v>
      </c>
      <c r="P405" s="20">
        <v>12</v>
      </c>
      <c r="Q405" s="20">
        <v>0</v>
      </c>
      <c r="R405" s="21">
        <v>0</v>
      </c>
      <c r="S405" s="19">
        <v>0</v>
      </c>
      <c r="T405" s="31">
        <f t="shared" ref="T405:V408" si="99">T406</f>
        <v>977</v>
      </c>
      <c r="U405" s="31">
        <f t="shared" si="99"/>
        <v>977</v>
      </c>
      <c r="V405" s="31">
        <f t="shared" si="99"/>
        <v>977</v>
      </c>
    </row>
    <row r="406" spans="1:22" ht="19.5" customHeight="1">
      <c r="A406" s="79" t="s">
        <v>218</v>
      </c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9"/>
      <c r="M406" s="79"/>
      <c r="N406" s="79"/>
      <c r="O406" s="19">
        <v>303</v>
      </c>
      <c r="P406" s="20">
        <v>12</v>
      </c>
      <c r="Q406" s="20">
        <v>2</v>
      </c>
      <c r="R406" s="21">
        <v>0</v>
      </c>
      <c r="S406" s="19">
        <v>0</v>
      </c>
      <c r="T406" s="31">
        <f t="shared" si="99"/>
        <v>977</v>
      </c>
      <c r="U406" s="31">
        <f t="shared" si="99"/>
        <v>977</v>
      </c>
      <c r="V406" s="31">
        <f t="shared" si="99"/>
        <v>977</v>
      </c>
    </row>
    <row r="407" spans="1:22" ht="32.25" customHeight="1">
      <c r="A407" s="75" t="s">
        <v>82</v>
      </c>
      <c r="B407" s="75"/>
      <c r="C407" s="75"/>
      <c r="D407" s="75"/>
      <c r="E407" s="75"/>
      <c r="F407" s="75"/>
      <c r="G407" s="75"/>
      <c r="H407" s="75"/>
      <c r="I407" s="75"/>
      <c r="J407" s="75"/>
      <c r="K407" s="75"/>
      <c r="L407" s="75"/>
      <c r="M407" s="75"/>
      <c r="N407" s="75"/>
      <c r="O407" s="22">
        <v>303</v>
      </c>
      <c r="P407" s="23">
        <v>12</v>
      </c>
      <c r="Q407" s="23">
        <v>2</v>
      </c>
      <c r="R407" s="24" t="s">
        <v>83</v>
      </c>
      <c r="S407" s="22" t="s">
        <v>12</v>
      </c>
      <c r="T407" s="30">
        <f t="shared" si="99"/>
        <v>977</v>
      </c>
      <c r="U407" s="30">
        <f t="shared" si="99"/>
        <v>977</v>
      </c>
      <c r="V407" s="30">
        <f t="shared" si="99"/>
        <v>977</v>
      </c>
    </row>
    <row r="408" spans="1:22" ht="36.75" customHeight="1">
      <c r="A408" s="75" t="s">
        <v>84</v>
      </c>
      <c r="B408" s="75"/>
      <c r="C408" s="75"/>
      <c r="D408" s="75"/>
      <c r="E408" s="75"/>
      <c r="F408" s="75"/>
      <c r="G408" s="75"/>
      <c r="H408" s="75"/>
      <c r="I408" s="75"/>
      <c r="J408" s="75"/>
      <c r="K408" s="75"/>
      <c r="L408" s="75"/>
      <c r="M408" s="75"/>
      <c r="N408" s="75"/>
      <c r="O408" s="22">
        <v>303</v>
      </c>
      <c r="P408" s="23">
        <v>12</v>
      </c>
      <c r="Q408" s="23">
        <v>2</v>
      </c>
      <c r="R408" s="24" t="s">
        <v>85</v>
      </c>
      <c r="S408" s="22" t="s">
        <v>12</v>
      </c>
      <c r="T408" s="30">
        <f t="shared" si="99"/>
        <v>977</v>
      </c>
      <c r="U408" s="30">
        <f t="shared" si="99"/>
        <v>977</v>
      </c>
      <c r="V408" s="30">
        <f t="shared" si="99"/>
        <v>977</v>
      </c>
    </row>
    <row r="409" spans="1:22" ht="19.5" customHeight="1">
      <c r="A409" s="75" t="s">
        <v>219</v>
      </c>
      <c r="B409" s="75"/>
      <c r="C409" s="75"/>
      <c r="D409" s="75"/>
      <c r="E409" s="75"/>
      <c r="F409" s="75"/>
      <c r="G409" s="75"/>
      <c r="H409" s="75"/>
      <c r="I409" s="75"/>
      <c r="J409" s="75"/>
      <c r="K409" s="75"/>
      <c r="L409" s="75"/>
      <c r="M409" s="75"/>
      <c r="N409" s="75"/>
      <c r="O409" s="22">
        <v>303</v>
      </c>
      <c r="P409" s="23">
        <v>12</v>
      </c>
      <c r="Q409" s="23">
        <v>2</v>
      </c>
      <c r="R409" s="24" t="s">
        <v>220</v>
      </c>
      <c r="S409" s="22" t="s">
        <v>12</v>
      </c>
      <c r="T409" s="30">
        <f>T410+T411</f>
        <v>977</v>
      </c>
      <c r="U409" s="30">
        <f>U410+U411</f>
        <v>977</v>
      </c>
      <c r="V409" s="30">
        <f>V410+V411</f>
        <v>977</v>
      </c>
    </row>
    <row r="410" spans="1:22" ht="31.15" customHeight="1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 t="s">
        <v>16</v>
      </c>
      <c r="O410" s="22">
        <v>303</v>
      </c>
      <c r="P410" s="23">
        <v>12</v>
      </c>
      <c r="Q410" s="23">
        <v>2</v>
      </c>
      <c r="R410" s="24" t="s">
        <v>220</v>
      </c>
      <c r="S410" s="22">
        <v>200</v>
      </c>
      <c r="T410" s="30">
        <v>400</v>
      </c>
      <c r="U410" s="30">
        <v>400</v>
      </c>
      <c r="V410" s="30">
        <v>400</v>
      </c>
    </row>
    <row r="411" spans="1:22" ht="36" customHeight="1">
      <c r="A411" s="75" t="s">
        <v>27</v>
      </c>
      <c r="B411" s="75"/>
      <c r="C411" s="75"/>
      <c r="D411" s="75"/>
      <c r="E411" s="75"/>
      <c r="F411" s="75"/>
      <c r="G411" s="75"/>
      <c r="H411" s="75"/>
      <c r="I411" s="75"/>
      <c r="J411" s="75"/>
      <c r="K411" s="75"/>
      <c r="L411" s="75"/>
      <c r="M411" s="75"/>
      <c r="N411" s="75"/>
      <c r="O411" s="22">
        <v>303</v>
      </c>
      <c r="P411" s="23">
        <v>12</v>
      </c>
      <c r="Q411" s="23">
        <v>2</v>
      </c>
      <c r="R411" s="24" t="s">
        <v>220</v>
      </c>
      <c r="S411" s="22" t="s">
        <v>51</v>
      </c>
      <c r="T411" s="30">
        <v>577</v>
      </c>
      <c r="U411" s="30">
        <v>577</v>
      </c>
      <c r="V411" s="30">
        <v>577</v>
      </c>
    </row>
    <row r="412" spans="1:22" ht="36" customHeight="1">
      <c r="A412" s="55"/>
      <c r="B412" s="55"/>
      <c r="C412" s="55"/>
      <c r="D412" s="55"/>
      <c r="E412" s="55"/>
      <c r="F412" s="55"/>
      <c r="G412" s="55"/>
      <c r="H412" s="55"/>
      <c r="I412" s="55"/>
      <c r="J412" s="55"/>
      <c r="K412" s="55"/>
      <c r="L412" s="55"/>
      <c r="M412" s="55"/>
      <c r="N412" s="54" t="s">
        <v>245</v>
      </c>
      <c r="O412" s="19">
        <v>305</v>
      </c>
      <c r="P412" s="20">
        <v>0</v>
      </c>
      <c r="Q412" s="20">
        <v>0</v>
      </c>
      <c r="R412" s="21">
        <v>0</v>
      </c>
      <c r="S412" s="19"/>
      <c r="T412" s="31">
        <f>T413</f>
        <v>884</v>
      </c>
      <c r="U412" s="31">
        <f t="shared" ref="U412:V416" si="100">U413</f>
        <v>884</v>
      </c>
      <c r="V412" s="31">
        <f t="shared" si="100"/>
        <v>884</v>
      </c>
    </row>
    <row r="413" spans="1:22" ht="17.25" customHeight="1">
      <c r="A413" s="55"/>
      <c r="B413" s="55"/>
      <c r="C413" s="55"/>
      <c r="D413" s="55"/>
      <c r="E413" s="55"/>
      <c r="F413" s="55"/>
      <c r="G413" s="55"/>
      <c r="H413" s="55"/>
      <c r="I413" s="55"/>
      <c r="J413" s="55"/>
      <c r="K413" s="55"/>
      <c r="L413" s="55"/>
      <c r="M413" s="55"/>
      <c r="N413" s="54" t="s">
        <v>114</v>
      </c>
      <c r="O413" s="19">
        <v>305</v>
      </c>
      <c r="P413" s="20">
        <v>1</v>
      </c>
      <c r="Q413" s="20">
        <v>0</v>
      </c>
      <c r="R413" s="21">
        <v>0</v>
      </c>
      <c r="S413" s="19"/>
      <c r="T413" s="31">
        <f>T414</f>
        <v>884</v>
      </c>
      <c r="U413" s="31">
        <f t="shared" si="100"/>
        <v>884</v>
      </c>
      <c r="V413" s="31">
        <f t="shared" si="100"/>
        <v>884</v>
      </c>
    </row>
    <row r="414" spans="1:22" ht="47.25">
      <c r="A414" s="55"/>
      <c r="B414" s="55"/>
      <c r="C414" s="55"/>
      <c r="D414" s="55"/>
      <c r="E414" s="55"/>
      <c r="F414" s="55"/>
      <c r="G414" s="55"/>
      <c r="H414" s="55"/>
      <c r="I414" s="55"/>
      <c r="J414" s="55"/>
      <c r="K414" s="55"/>
      <c r="L414" s="55"/>
      <c r="M414" s="55"/>
      <c r="N414" s="54" t="s">
        <v>115</v>
      </c>
      <c r="O414" s="19">
        <v>305</v>
      </c>
      <c r="P414" s="20">
        <v>1</v>
      </c>
      <c r="Q414" s="20">
        <v>6</v>
      </c>
      <c r="R414" s="21">
        <v>0</v>
      </c>
      <c r="S414" s="19"/>
      <c r="T414" s="31">
        <f>T415</f>
        <v>884</v>
      </c>
      <c r="U414" s="31">
        <f t="shared" si="100"/>
        <v>884</v>
      </c>
      <c r="V414" s="31">
        <f t="shared" si="100"/>
        <v>884</v>
      </c>
    </row>
    <row r="415" spans="1:22" ht="68.25" customHeight="1">
      <c r="A415" s="55"/>
      <c r="B415" s="55"/>
      <c r="C415" s="55"/>
      <c r="D415" s="55"/>
      <c r="E415" s="55"/>
      <c r="F415" s="55"/>
      <c r="G415" s="55"/>
      <c r="H415" s="55"/>
      <c r="I415" s="55"/>
      <c r="J415" s="55"/>
      <c r="K415" s="55"/>
      <c r="L415" s="55"/>
      <c r="M415" s="55"/>
      <c r="N415" s="55" t="s">
        <v>72</v>
      </c>
      <c r="O415" s="22">
        <v>305</v>
      </c>
      <c r="P415" s="23">
        <v>1</v>
      </c>
      <c r="Q415" s="23">
        <v>6</v>
      </c>
      <c r="R415" s="24" t="s">
        <v>73</v>
      </c>
      <c r="S415" s="22"/>
      <c r="T415" s="30">
        <f>T416</f>
        <v>884</v>
      </c>
      <c r="U415" s="30">
        <f t="shared" si="100"/>
        <v>884</v>
      </c>
      <c r="V415" s="30">
        <f t="shared" si="100"/>
        <v>884</v>
      </c>
    </row>
    <row r="416" spans="1:22" ht="36" customHeight="1">
      <c r="A416" s="55"/>
      <c r="B416" s="55"/>
      <c r="C416" s="55"/>
      <c r="D416" s="55"/>
      <c r="E416" s="55"/>
      <c r="F416" s="55"/>
      <c r="G416" s="55"/>
      <c r="H416" s="55"/>
      <c r="I416" s="55"/>
      <c r="J416" s="55"/>
      <c r="K416" s="55"/>
      <c r="L416" s="55"/>
      <c r="M416" s="55"/>
      <c r="N416" s="55" t="s">
        <v>74</v>
      </c>
      <c r="O416" s="22">
        <v>305</v>
      </c>
      <c r="P416" s="23">
        <v>1</v>
      </c>
      <c r="Q416" s="23">
        <v>6</v>
      </c>
      <c r="R416" s="24" t="s">
        <v>75</v>
      </c>
      <c r="S416" s="22"/>
      <c r="T416" s="30">
        <f>T417</f>
        <v>884</v>
      </c>
      <c r="U416" s="30">
        <f t="shared" si="100"/>
        <v>884</v>
      </c>
      <c r="V416" s="30">
        <f t="shared" si="100"/>
        <v>884</v>
      </c>
    </row>
    <row r="417" spans="1:22" ht="20.25" customHeight="1">
      <c r="A417" s="55"/>
      <c r="B417" s="55"/>
      <c r="C417" s="55"/>
      <c r="D417" s="55"/>
      <c r="E417" s="55"/>
      <c r="F417" s="55"/>
      <c r="G417" s="55"/>
      <c r="H417" s="55"/>
      <c r="I417" s="55"/>
      <c r="J417" s="55"/>
      <c r="K417" s="55"/>
      <c r="L417" s="55"/>
      <c r="M417" s="55"/>
      <c r="N417" s="55" t="s">
        <v>76</v>
      </c>
      <c r="O417" s="22">
        <v>305</v>
      </c>
      <c r="P417" s="23">
        <v>1</v>
      </c>
      <c r="Q417" s="23">
        <v>6</v>
      </c>
      <c r="R417" s="24" t="s">
        <v>77</v>
      </c>
      <c r="S417" s="22"/>
      <c r="T417" s="30">
        <f>T418+T419</f>
        <v>884</v>
      </c>
      <c r="U417" s="30">
        <f t="shared" ref="U417:V417" si="101">U418+U419</f>
        <v>884</v>
      </c>
      <c r="V417" s="30">
        <f t="shared" si="101"/>
        <v>884</v>
      </c>
    </row>
    <row r="418" spans="1:22" ht="87" customHeight="1">
      <c r="A418" s="55"/>
      <c r="B418" s="55"/>
      <c r="C418" s="55"/>
      <c r="D418" s="55"/>
      <c r="E418" s="55"/>
      <c r="F418" s="55"/>
      <c r="G418" s="55"/>
      <c r="H418" s="55"/>
      <c r="I418" s="55"/>
      <c r="J418" s="55"/>
      <c r="K418" s="55"/>
      <c r="L418" s="55"/>
      <c r="M418" s="55"/>
      <c r="N418" s="55" t="s">
        <v>25</v>
      </c>
      <c r="O418" s="22">
        <v>305</v>
      </c>
      <c r="P418" s="23">
        <v>1</v>
      </c>
      <c r="Q418" s="23">
        <v>6</v>
      </c>
      <c r="R418" s="24" t="s">
        <v>77</v>
      </c>
      <c r="S418" s="22">
        <v>100</v>
      </c>
      <c r="T418" s="30">
        <v>744</v>
      </c>
      <c r="U418" s="30">
        <v>744</v>
      </c>
      <c r="V418" s="30">
        <v>744</v>
      </c>
    </row>
    <row r="419" spans="1:22" ht="36" customHeight="1">
      <c r="A419" s="55"/>
      <c r="B419" s="55"/>
      <c r="C419" s="55"/>
      <c r="D419" s="55"/>
      <c r="E419" s="55"/>
      <c r="F419" s="55"/>
      <c r="G419" s="55"/>
      <c r="H419" s="55"/>
      <c r="I419" s="55"/>
      <c r="J419" s="55"/>
      <c r="K419" s="55"/>
      <c r="L419" s="55"/>
      <c r="M419" s="55"/>
      <c r="N419" s="55" t="s">
        <v>16</v>
      </c>
      <c r="O419" s="22">
        <v>305</v>
      </c>
      <c r="P419" s="23">
        <v>1</v>
      </c>
      <c r="Q419" s="23">
        <v>6</v>
      </c>
      <c r="R419" s="24" t="s">
        <v>77</v>
      </c>
      <c r="S419" s="22">
        <v>200</v>
      </c>
      <c r="T419" s="30">
        <v>140</v>
      </c>
      <c r="U419" s="30">
        <v>140</v>
      </c>
      <c r="V419" s="30">
        <v>140</v>
      </c>
    </row>
    <row r="420" spans="1:22" ht="21" customHeight="1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35" t="s">
        <v>221</v>
      </c>
      <c r="O420" s="2"/>
      <c r="P420" s="2"/>
      <c r="Q420" s="2"/>
      <c r="R420" s="2"/>
      <c r="S420" s="2"/>
      <c r="T420" s="50">
        <f>T8+T161+T232+T243+T412</f>
        <v>284382.29700000002</v>
      </c>
      <c r="U420" s="50">
        <f>U8+U161+U232+U243+U412</f>
        <v>264165.49700000003</v>
      </c>
      <c r="V420" s="50">
        <f>V8+V161+V232+V243+V412</f>
        <v>261093.997</v>
      </c>
    </row>
    <row r="421" spans="1:22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7"/>
      <c r="P421" s="7"/>
      <c r="Q421" s="7"/>
      <c r="R421" s="7"/>
      <c r="S421" s="7"/>
      <c r="T421" s="7"/>
    </row>
    <row r="432" spans="1:22">
      <c r="T432" s="56"/>
    </row>
  </sheetData>
  <mergeCells count="246">
    <mergeCell ref="A386:N386"/>
    <mergeCell ref="A387:N387"/>
    <mergeCell ref="A384:N384"/>
    <mergeCell ref="A385:N385"/>
    <mergeCell ref="A411:N411"/>
    <mergeCell ref="A398:N398"/>
    <mergeCell ref="A404:N404"/>
    <mergeCell ref="A409:N409"/>
    <mergeCell ref="A397:N397"/>
    <mergeCell ref="A408:N408"/>
    <mergeCell ref="A403:N403"/>
    <mergeCell ref="A394:N394"/>
    <mergeCell ref="A400:N400"/>
    <mergeCell ref="A406:N406"/>
    <mergeCell ref="A401:N401"/>
    <mergeCell ref="A407:N407"/>
    <mergeCell ref="A399:N399"/>
    <mergeCell ref="A405:N405"/>
    <mergeCell ref="A396:N396"/>
    <mergeCell ref="A395:N395"/>
    <mergeCell ref="A402:N402"/>
    <mergeCell ref="A70:N70"/>
    <mergeCell ref="A67:N67"/>
    <mergeCell ref="A146:N146"/>
    <mergeCell ref="A108:N108"/>
    <mergeCell ref="A116:N116"/>
    <mergeCell ref="A95:N95"/>
    <mergeCell ref="A106:N106"/>
    <mergeCell ref="A91:N91"/>
    <mergeCell ref="A118:N118"/>
    <mergeCell ref="A131:N131"/>
    <mergeCell ref="A100:N100"/>
    <mergeCell ref="A101:N101"/>
    <mergeCell ref="A99:N99"/>
    <mergeCell ref="A94:N94"/>
    <mergeCell ref="A115:N115"/>
    <mergeCell ref="A98:N98"/>
    <mergeCell ref="A103:N103"/>
    <mergeCell ref="A142:N142"/>
    <mergeCell ref="A138:N138"/>
    <mergeCell ref="A145:N145"/>
    <mergeCell ref="A133:N133"/>
    <mergeCell ref="A117:N117"/>
    <mergeCell ref="A132:N132"/>
    <mergeCell ref="A93:N93"/>
    <mergeCell ref="A307:N307"/>
    <mergeCell ref="A306:N306"/>
    <mergeCell ref="A304:N304"/>
    <mergeCell ref="R3:T3"/>
    <mergeCell ref="A208:N208"/>
    <mergeCell ref="A188:N188"/>
    <mergeCell ref="A196:N196"/>
    <mergeCell ref="A191:N191"/>
    <mergeCell ref="A63:N63"/>
    <mergeCell ref="A64:N64"/>
    <mergeCell ref="A66:N66"/>
    <mergeCell ref="A65:N65"/>
    <mergeCell ref="A53:N53"/>
    <mergeCell ref="A55:N55"/>
    <mergeCell ref="A52:N52"/>
    <mergeCell ref="A12:N12"/>
    <mergeCell ref="A18:N18"/>
    <mergeCell ref="A51:N51"/>
    <mergeCell ref="A56:N56"/>
    <mergeCell ref="A54:N54"/>
    <mergeCell ref="A200:N200"/>
    <mergeCell ref="A176:N176"/>
    <mergeCell ref="A252:N252"/>
    <mergeCell ref="A253:N253"/>
    <mergeCell ref="A308:N308"/>
    <mergeCell ref="A314:N314"/>
    <mergeCell ref="A334:N334"/>
    <mergeCell ref="A316:N316"/>
    <mergeCell ref="A333:N333"/>
    <mergeCell ref="A318:N318"/>
    <mergeCell ref="A327:N327"/>
    <mergeCell ref="A310:N310"/>
    <mergeCell ref="A309:N309"/>
    <mergeCell ref="A336:N336"/>
    <mergeCell ref="A317:N317"/>
    <mergeCell ref="A361:N361"/>
    <mergeCell ref="A339:N339"/>
    <mergeCell ref="A326:N326"/>
    <mergeCell ref="A315:N315"/>
    <mergeCell ref="A324:N324"/>
    <mergeCell ref="A335:N335"/>
    <mergeCell ref="A340:N340"/>
    <mergeCell ref="A337:N337"/>
    <mergeCell ref="A338:N338"/>
    <mergeCell ref="A305:N305"/>
    <mergeCell ref="A271:N271"/>
    <mergeCell ref="A269:N269"/>
    <mergeCell ref="A275:N275"/>
    <mergeCell ref="A276:N276"/>
    <mergeCell ref="A244:N244"/>
    <mergeCell ref="A273:N273"/>
    <mergeCell ref="A250:N250"/>
    <mergeCell ref="A248:N248"/>
    <mergeCell ref="A249:N249"/>
    <mergeCell ref="A303:N303"/>
    <mergeCell ref="A217:N217"/>
    <mergeCell ref="A218:N218"/>
    <mergeCell ref="A221:N221"/>
    <mergeCell ref="A219:N219"/>
    <mergeCell ref="A254:N254"/>
    <mergeCell ref="A274:N274"/>
    <mergeCell ref="A239:N239"/>
    <mergeCell ref="A278:N278"/>
    <mergeCell ref="A277:N277"/>
    <mergeCell ref="A294:N294"/>
    <mergeCell ref="A270:N270"/>
    <mergeCell ref="A225:N225"/>
    <mergeCell ref="A224:N224"/>
    <mergeCell ref="A222:N222"/>
    <mergeCell ref="A251:N251"/>
    <mergeCell ref="A232:N232"/>
    <mergeCell ref="A220:N220"/>
    <mergeCell ref="A204:N204"/>
    <mergeCell ref="A238:N238"/>
    <mergeCell ref="A237:N237"/>
    <mergeCell ref="A223:N223"/>
    <mergeCell ref="A214:N214"/>
    <mergeCell ref="A215:N215"/>
    <mergeCell ref="A233:N233"/>
    <mergeCell ref="A234:N234"/>
    <mergeCell ref="A216:N216"/>
    <mergeCell ref="A23:N23"/>
    <mergeCell ref="A19:N19"/>
    <mergeCell ref="A15:N15"/>
    <mergeCell ref="A168:N168"/>
    <mergeCell ref="A163:N163"/>
    <mergeCell ref="A171:N171"/>
    <mergeCell ref="A236:N236"/>
    <mergeCell ref="A165:N165"/>
    <mergeCell ref="A173:N173"/>
    <mergeCell ref="A184:N184"/>
    <mergeCell ref="A175:N175"/>
    <mergeCell ref="A166:N166"/>
    <mergeCell ref="A170:N170"/>
    <mergeCell ref="A180:N180"/>
    <mergeCell ref="A194:N194"/>
    <mergeCell ref="A183:N183"/>
    <mergeCell ref="A199:N199"/>
    <mergeCell ref="A193:N193"/>
    <mergeCell ref="A178:N178"/>
    <mergeCell ref="A179:N179"/>
    <mergeCell ref="A167:N167"/>
    <mergeCell ref="A172:N172"/>
    <mergeCell ref="A228:N228"/>
    <mergeCell ref="A164:N164"/>
    <mergeCell ref="A366:N366"/>
    <mergeCell ref="A17:N17"/>
    <mergeCell ref="A90:N90"/>
    <mergeCell ref="A92:N92"/>
    <mergeCell ref="A136:N136"/>
    <mergeCell ref="A135:N135"/>
    <mergeCell ref="A140:N140"/>
    <mergeCell ref="A143:N143"/>
    <mergeCell ref="A144:N144"/>
    <mergeCell ref="A62:N62"/>
    <mergeCell ref="A76:N76"/>
    <mergeCell ref="A351:N351"/>
    <mergeCell ref="A325:N325"/>
    <mergeCell ref="A328:N328"/>
    <mergeCell ref="A246:N246"/>
    <mergeCell ref="A247:N247"/>
    <mergeCell ref="A235:N235"/>
    <mergeCell ref="A272:N272"/>
    <mergeCell ref="A243:N243"/>
    <mergeCell ref="A50:N50"/>
    <mergeCell ref="A161:N161"/>
    <mergeCell ref="A35:N35"/>
    <mergeCell ref="A34:N34"/>
    <mergeCell ref="A36:N36"/>
    <mergeCell ref="A383:N383"/>
    <mergeCell ref="A370:N370"/>
    <mergeCell ref="A368:N368"/>
    <mergeCell ref="A369:N369"/>
    <mergeCell ref="A371:N371"/>
    <mergeCell ref="A352:N352"/>
    <mergeCell ref="A360:N360"/>
    <mergeCell ref="A365:N365"/>
    <mergeCell ref="A359:N359"/>
    <mergeCell ref="A375:N375"/>
    <mergeCell ref="A381:N381"/>
    <mergeCell ref="A378:N378"/>
    <mergeCell ref="A354:N354"/>
    <mergeCell ref="A355:N355"/>
    <mergeCell ref="A363:N363"/>
    <mergeCell ref="A356:N356"/>
    <mergeCell ref="A372:N372"/>
    <mergeCell ref="A353:N353"/>
    <mergeCell ref="A379:N379"/>
    <mergeCell ref="A362:N362"/>
    <mergeCell ref="A382:N382"/>
    <mergeCell ref="A377:N377"/>
    <mergeCell ref="A376:N376"/>
    <mergeCell ref="A367:N367"/>
    <mergeCell ref="A226:N226"/>
    <mergeCell ref="A227:N227"/>
    <mergeCell ref="A206:N206"/>
    <mergeCell ref="N1:V1"/>
    <mergeCell ref="N2:V2"/>
    <mergeCell ref="A210:N210"/>
    <mergeCell ref="A212:N212"/>
    <mergeCell ref="A213:N213"/>
    <mergeCell ref="A209:N209"/>
    <mergeCell ref="A205:N205"/>
    <mergeCell ref="A75:N75"/>
    <mergeCell ref="A77:N77"/>
    <mergeCell ref="A71:N71"/>
    <mergeCell ref="A72:N72"/>
    <mergeCell ref="A109:N109"/>
    <mergeCell ref="A141:N141"/>
    <mergeCell ref="A104:N104"/>
    <mergeCell ref="A105:N105"/>
    <mergeCell ref="A97:N97"/>
    <mergeCell ref="A162:N162"/>
    <mergeCell ref="A134:N134"/>
    <mergeCell ref="A187:N187"/>
    <mergeCell ref="A185:N185"/>
    <mergeCell ref="A186:N186"/>
    <mergeCell ref="A102:N102"/>
    <mergeCell ref="A207:N207"/>
    <mergeCell ref="A174:N174"/>
    <mergeCell ref="A8:N8"/>
    <mergeCell ref="A11:N11"/>
    <mergeCell ref="A211:N211"/>
    <mergeCell ref="A177:N177"/>
    <mergeCell ref="A181:N181"/>
    <mergeCell ref="A182:N182"/>
    <mergeCell ref="A49:N49"/>
    <mergeCell ref="A195:N195"/>
    <mergeCell ref="A203:N203"/>
    <mergeCell ref="A197:N197"/>
    <mergeCell ref="A192:N192"/>
    <mergeCell ref="A137:N137"/>
    <mergeCell ref="A198:N198"/>
    <mergeCell ref="A9:N9"/>
    <mergeCell ref="A10:N10"/>
    <mergeCell ref="A13:N13"/>
    <mergeCell ref="A37:N37"/>
    <mergeCell ref="A21:N21"/>
    <mergeCell ref="A16:N16"/>
    <mergeCell ref="A14:N14"/>
    <mergeCell ref="A20:N20"/>
  </mergeCells>
  <pageMargins left="0.19685039370078741" right="0.19685039370078741" top="0.39370078740157483" bottom="0.39370078740157483" header="0.19685039370078741" footer="0.19685039370078741"/>
  <pageSetup paperSize="9" scale="71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Бюджет_5</vt:lpstr>
      <vt:lpstr>Бюджет_5!Заголовки_для_печати</vt:lpstr>
      <vt:lpstr>Бюджет_5!Область_печати</vt:lpstr>
    </vt:vector>
  </TitlesOfParts>
  <Manager/>
  <Company>2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</dc:creator>
  <cp:keywords/>
  <dc:description/>
  <cp:lastModifiedBy>Сергей Николаевич</cp:lastModifiedBy>
  <cp:revision/>
  <cp:lastPrinted>2022-11-11T05:51:56Z</cp:lastPrinted>
  <dcterms:created xsi:type="dcterms:W3CDTF">2016-10-28T05:21:07Z</dcterms:created>
  <dcterms:modified xsi:type="dcterms:W3CDTF">2023-11-07T05:36:24Z</dcterms:modified>
  <cp:category/>
  <cp:contentStatus/>
</cp:coreProperties>
</file>