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" windowWidth="15132" windowHeight="10680"/>
  </bookViews>
  <sheets>
    <sheet name="Бюджет_6" sheetId="2" r:id="rId1"/>
  </sheets>
  <definedNames>
    <definedName name="_xlnm.Print_Titles" localSheetId="0">Бюджет_6!$12:$12</definedName>
  </definedNames>
  <calcPr calcId="145621"/>
</workbook>
</file>

<file path=xl/calcChain.xml><?xml version="1.0" encoding="utf-8"?>
<calcChain xmlns="http://schemas.openxmlformats.org/spreadsheetml/2006/main">
  <c r="T209" i="2" l="1"/>
  <c r="T160" i="2" l="1"/>
  <c r="T161" i="2"/>
  <c r="T159" i="2" l="1"/>
  <c r="T280" i="2"/>
  <c r="T279" i="2" s="1"/>
  <c r="T278" i="2" s="1"/>
  <c r="T276" i="2"/>
  <c r="T275" i="2" s="1"/>
  <c r="T253" i="2"/>
  <c r="T252" i="2" s="1"/>
  <c r="T251" i="2" s="1"/>
  <c r="T202" i="2"/>
  <c r="T201" i="2" s="1"/>
  <c r="T200" i="2" s="1"/>
  <c r="T196" i="2"/>
  <c r="T193" i="2"/>
  <c r="T176" i="2"/>
  <c r="T156" i="2"/>
  <c r="T136" i="2"/>
  <c r="T135" i="2" s="1"/>
  <c r="T120" i="2"/>
  <c r="T49" i="2"/>
  <c r="T268" i="2"/>
  <c r="T274" i="2"/>
  <c r="T273" i="2" s="1"/>
  <c r="T60" i="2" l="1"/>
  <c r="T59" i="2" s="1"/>
  <c r="T339" i="2" l="1"/>
  <c r="T338" i="2" s="1"/>
  <c r="T337" i="2" s="1"/>
  <c r="T336" i="2" s="1"/>
  <c r="T335" i="2" s="1"/>
  <c r="T322" i="2"/>
  <c r="T321" i="2" s="1"/>
  <c r="T320" i="2" s="1"/>
  <c r="T319" i="2" s="1"/>
  <c r="T303" i="2"/>
  <c r="T302" i="2" s="1"/>
  <c r="T301" i="2" s="1"/>
  <c r="T246" i="2"/>
  <c r="T241" i="2"/>
  <c r="T240" i="2" s="1"/>
  <c r="T235" i="2"/>
  <c r="T227" i="2"/>
  <c r="T226" i="2" s="1"/>
  <c r="T224" i="2"/>
  <c r="T223" i="2" s="1"/>
  <c r="T222" i="2" s="1"/>
  <c r="T211" i="2"/>
  <c r="T195" i="2"/>
  <c r="T169" i="2"/>
  <c r="T168" i="2" s="1"/>
  <c r="T164" i="2"/>
  <c r="T113" i="2"/>
  <c r="T112" i="2" s="1"/>
  <c r="T111" i="2" s="1"/>
  <c r="T107" i="2" s="1"/>
  <c r="T109" i="2"/>
  <c r="T108" i="2" s="1"/>
  <c r="T51" i="2"/>
  <c r="T38" i="2"/>
  <c r="T48" i="2" l="1"/>
  <c r="T47" i="2" s="1"/>
  <c r="T37" i="2"/>
  <c r="T36" i="2" s="1"/>
  <c r="T349" i="2" l="1"/>
  <c r="T348" i="2" s="1"/>
  <c r="T347" i="2" s="1"/>
  <c r="T345" i="2"/>
  <c r="T344" i="2" s="1"/>
  <c r="T343" i="2" s="1"/>
  <c r="T342" i="2" s="1"/>
  <c r="T333" i="2"/>
  <c r="T332" i="2" s="1"/>
  <c r="T331" i="2" s="1"/>
  <c r="T330" i="2" s="1"/>
  <c r="T328" i="2"/>
  <c r="T327" i="2" s="1"/>
  <c r="T326" i="2" s="1"/>
  <c r="T325" i="2" s="1"/>
  <c r="T324" i="2" s="1"/>
  <c r="T316" i="2"/>
  <c r="T313" i="2"/>
  <c r="T311" i="2"/>
  <c r="T308" i="2"/>
  <c r="T307" i="2" s="1"/>
  <c r="T298" i="2"/>
  <c r="T297" i="2" s="1"/>
  <c r="T295" i="2"/>
  <c r="T294" i="2" s="1"/>
  <c r="T293" i="2" s="1"/>
  <c r="T292" i="2" s="1"/>
  <c r="T289" i="2"/>
  <c r="T288" i="2" s="1"/>
  <c r="T287" i="2" s="1"/>
  <c r="T285" i="2"/>
  <c r="T284" i="2" s="1"/>
  <c r="T283" i="2" s="1"/>
  <c r="T269" i="2"/>
  <c r="T271" i="2"/>
  <c r="T261" i="2"/>
  <c r="T260" i="2" s="1"/>
  <c r="T230" i="2"/>
  <c r="T229" i="2" s="1"/>
  <c r="T221" i="2" s="1"/>
  <c r="T219" i="2"/>
  <c r="T217" i="2"/>
  <c r="T213" i="2"/>
  <c r="T197" i="2"/>
  <c r="T187" i="2"/>
  <c r="T184" i="2"/>
  <c r="T179" i="2"/>
  <c r="T174" i="2"/>
  <c r="T166" i="2"/>
  <c r="T157" i="2"/>
  <c r="T155" i="2"/>
  <c r="T118" i="2"/>
  <c r="T117" i="2" s="1"/>
  <c r="T116" i="2" s="1"/>
  <c r="T115" i="2" s="1"/>
  <c r="T105" i="2"/>
  <c r="T104" i="2" s="1"/>
  <c r="T82" i="2"/>
  <c r="T81" i="2" s="1"/>
  <c r="T80" i="2" s="1"/>
  <c r="T79" i="2" s="1"/>
  <c r="T78" i="2" s="1"/>
  <c r="T69" i="2"/>
  <c r="T68" i="2" s="1"/>
  <c r="T67" i="2" s="1"/>
  <c r="T76" i="2"/>
  <c r="T75" i="2" s="1"/>
  <c r="T44" i="2"/>
  <c r="T43" i="2" s="1"/>
  <c r="T42" i="2" s="1"/>
  <c r="T41" i="2" s="1"/>
  <c r="T31" i="2"/>
  <c r="T30" i="2" s="1"/>
  <c r="T29" i="2" s="1"/>
  <c r="T28" i="2" s="1"/>
  <c r="T15" i="2"/>
  <c r="T14" i="2" s="1"/>
  <c r="T26" i="2"/>
  <c r="T25" i="2" s="1"/>
  <c r="T24" i="2" s="1"/>
  <c r="T310" i="2" l="1"/>
  <c r="T216" i="2"/>
  <c r="T215" i="2" s="1"/>
  <c r="T192" i="2" l="1"/>
  <c r="T234" i="2"/>
  <c r="T233" i="2" s="1"/>
  <c r="T173" i="2" l="1"/>
  <c r="T20" i="2"/>
  <c r="T19" i="2" s="1"/>
  <c r="T306" i="2"/>
  <c r="T305" i="2" s="1"/>
  <c r="T291" i="2" s="1"/>
  <c r="T207" i="2"/>
  <c r="T206" i="2" s="1"/>
  <c r="T245" i="2"/>
  <c r="T244" i="2" s="1"/>
  <c r="T232" i="2" s="1"/>
  <c r="T64" i="2"/>
  <c r="T63" i="2" s="1"/>
  <c r="T62" i="2" s="1"/>
  <c r="T181" i="2"/>
  <c r="T151" i="2"/>
  <c r="T145" i="2"/>
  <c r="T144" i="2" s="1"/>
  <c r="T143" i="2" s="1"/>
  <c r="T142" i="2" s="1"/>
  <c r="T140" i="2"/>
  <c r="T139" i="2" s="1"/>
  <c r="T138" i="2" s="1"/>
  <c r="T133" i="2"/>
  <c r="T132" i="2" s="1"/>
  <c r="T130" i="2"/>
  <c r="T129" i="2" s="1"/>
  <c r="T128" i="2" s="1"/>
  <c r="T90" i="2"/>
  <c r="T94" i="2"/>
  <c r="T93" i="2" s="1"/>
  <c r="T92" i="2" s="1"/>
  <c r="T98" i="2"/>
  <c r="T97" i="2" s="1"/>
  <c r="T101" i="2"/>
  <c r="T100" i="2" s="1"/>
  <c r="T56" i="2"/>
  <c r="T55" i="2" s="1"/>
  <c r="T54" i="2" s="1"/>
  <c r="T267" i="2"/>
  <c r="T266" i="2" s="1"/>
  <c r="T124" i="2"/>
  <c r="T123" i="2" s="1"/>
  <c r="T122" i="2" s="1"/>
  <c r="T103" i="2" s="1"/>
  <c r="T87" i="2"/>
  <c r="T86" i="2" s="1"/>
  <c r="T282" i="2"/>
  <c r="T150" i="2" l="1"/>
  <c r="T149" i="2" s="1"/>
  <c r="T148" i="2" s="1"/>
  <c r="T205" i="2"/>
  <c r="T204" i="2" s="1"/>
  <c r="T46" i="2"/>
  <c r="T85" i="2"/>
  <c r="T35" i="2"/>
  <c r="T34" i="2" s="1"/>
  <c r="T33" i="2" s="1"/>
  <c r="T265" i="2"/>
  <c r="T127" i="2"/>
  <c r="T96" i="2"/>
  <c r="T84" i="2" s="1"/>
  <c r="T18" i="2"/>
  <c r="T17" i="2" s="1"/>
  <c r="T172" i="2"/>
  <c r="T171" i="2" s="1"/>
  <c r="T264" i="2" l="1"/>
  <c r="T263" i="2" s="1"/>
  <c r="T13" i="2"/>
  <c r="T147" i="2"/>
  <c r="T352" i="2" l="1"/>
</calcChain>
</file>

<file path=xl/sharedStrings.xml><?xml version="1.0" encoding="utf-8"?>
<sst xmlns="http://schemas.openxmlformats.org/spreadsheetml/2006/main" count="757" uniqueCount="282">
  <si>
    <t/>
  </si>
  <si>
    <t>500</t>
  </si>
  <si>
    <t>2300060230</t>
  </si>
  <si>
    <t>Межбюджетные трансферты</t>
  </si>
  <si>
    <t>Поддержка мер по обеспечению сбалансированности бюджетов сельских поселений</t>
  </si>
  <si>
    <t>2300000000</t>
  </si>
  <si>
    <t>Муниципальная программа "Создание условий для устойчивого исполнения бюджетов сельских поселений в Новичихинском районе Алтайского края" на 2015-2020 годы</t>
  </si>
  <si>
    <t>Иные дотации</t>
  </si>
  <si>
    <t>2300060220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</si>
  <si>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</si>
  <si>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</si>
  <si>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9900000000</t>
  </si>
  <si>
    <t>Иные расходы органов государственной власти субъектов Российской Федерации и органов местного самоуправления</t>
  </si>
  <si>
    <t>600</t>
  </si>
  <si>
    <t>0250010870</t>
  </si>
  <si>
    <t>Предоставление субсидий бюджетным, автономным учреждениям и иным некоммерческим организациям</t>
  </si>
  <si>
    <t>Учреждения в области средств массовой информации</t>
  </si>
  <si>
    <t>0250000000</t>
  </si>
  <si>
    <t>Расходы на обеспечение деятельности (оказание услуг) иных подведомственных учреждений</t>
  </si>
  <si>
    <t>0200000000</t>
  </si>
  <si>
    <t>Расходы на обеспечение деятельности (оказание услуг) подведомственных учреждений</t>
  </si>
  <si>
    <t>Периодическая печать и издательства</t>
  </si>
  <si>
    <t>СРЕДСТВА МАССОВОЙ ИНФОРМАЦИИ</t>
  </si>
  <si>
    <t>1920060990</t>
  </si>
  <si>
    <t>1920000000</t>
  </si>
  <si>
    <t>1900000000</t>
  </si>
  <si>
    <t>Муниципальная программа "Развитие культуры, молодежной политики, физической культуры и спорта на территории Новичихинского района" на 2015-2020 годы</t>
  </si>
  <si>
    <t>Физическая культура</t>
  </si>
  <si>
    <t>ФИЗИЧЕСКАЯ КУЛЬТУРА И СПОРТ</t>
  </si>
  <si>
    <t>0140070110</t>
  </si>
  <si>
    <t>0140000000</t>
  </si>
  <si>
    <t>Руководство и управление в сфере установленных функций</t>
  </si>
  <si>
    <t>0100000000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</si>
  <si>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</si>
  <si>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Другие вопросы в области социальной политики</t>
  </si>
  <si>
    <t>300</t>
  </si>
  <si>
    <t>Социальное обеспечение и иные выплаты населению</t>
  </si>
  <si>
    <t>Содержание ребенка в  приемной семье</t>
  </si>
  <si>
    <t>9040000000</t>
  </si>
  <si>
    <t>Иные вопросы в сфере социальной политики</t>
  </si>
  <si>
    <t>9010070700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</si>
  <si>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 осуществляющих образовательную деятельность</t>
  </si>
  <si>
    <t>9010000000</t>
  </si>
  <si>
    <t>Иные вопросы в сфере образования</t>
  </si>
  <si>
    <t>9000000000</t>
  </si>
  <si>
    <t>Иные вопросы в отраслях социальной сферы</t>
  </si>
  <si>
    <t>Охрана семьи и детства</t>
  </si>
  <si>
    <t>9910014100</t>
  </si>
  <si>
    <t>Резервные фонды местных администраций</t>
  </si>
  <si>
    <t>9910000000</t>
  </si>
  <si>
    <t>Резервные фонды</t>
  </si>
  <si>
    <t>Социальное обеспечение населения</t>
  </si>
  <si>
    <t>9040016270</t>
  </si>
  <si>
    <t>Доплаты к пенсиям</t>
  </si>
  <si>
    <t>Пенсионное обеспечение</t>
  </si>
  <si>
    <t>СОЦИАЛЬНАЯ ПОЛИТИКА</t>
  </si>
  <si>
    <t>9850060510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</si>
  <si>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</si>
  <si>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9850000000</t>
  </si>
  <si>
    <t>Иные межбюджетные трансферты общего характера</t>
  </si>
  <si>
    <t>9800000000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</si>
  <si>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</si>
  <si>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1910060990</t>
  </si>
  <si>
    <t>1910000000</t>
  </si>
  <si>
    <t>Другие вопросы в области культуры, кинематографии</t>
  </si>
  <si>
    <t>1910010570</t>
  </si>
  <si>
    <t>1910010530</t>
  </si>
  <si>
    <t>Культура</t>
  </si>
  <si>
    <t>КУЛЬТУРА, КИНЕМАТОГРАФИЯ</t>
  </si>
  <si>
    <t>1830060990</t>
  </si>
  <si>
    <t>Расходы на реализацию мероприятий подпрограммы "Обеспечение деятельности и развития системы образования в Новичихинском районе на основе оценки качества образования"муниципальной программы "Развитие образования в Новичихинском районе" на 2015-2020 годы</t>
  </si>
  <si>
    <t>1830000000</t>
  </si>
  <si>
    <t>Подпрограмма "Обеспечение деятельности и развития системы образования в Новичихинском районе на основе оценки качества образования"муниципальной программы "Развитие образования в Новичихинском районе" на 2015-2020 годы</t>
  </si>
  <si>
    <t>1800000000</t>
  </si>
  <si>
    <t>Муниципальная программа "Развитие образования в Новичихинском районе" на 2015-2020 годы</t>
  </si>
  <si>
    <t>800</t>
  </si>
  <si>
    <t>0250010820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</si>
  <si>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</si>
  <si>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</si>
  <si>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</si>
  <si>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</si>
  <si>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0140070090</t>
  </si>
  <si>
    <t>Функционирование комиссий по делам несовершеннолетних и защите их прав и органов опеки и попечительства</t>
  </si>
  <si>
    <t>0120010110</t>
  </si>
  <si>
    <t>Центральный аппарат органов местного самоуправления</t>
  </si>
  <si>
    <t>0120000000</t>
  </si>
  <si>
    <t>Расходы на обеспечение деятельности органов местного самоуправления</t>
  </si>
  <si>
    <t>Другие вопросы в области образования</t>
  </si>
  <si>
    <t>1820000000</t>
  </si>
  <si>
    <t>Подпрограмма "Развитие общего и дополнительного образования в Новичихинском районе"муниципальной программы "Развитие образования в Новичихинском районе" на 2015-2020 годы</t>
  </si>
  <si>
    <t>1820070930</t>
  </si>
  <si>
    <t>Компенсационные выплаты на питание обучающимся в муниципальных общеобразовательных организациях, нуждающимся в социальной поддержке</t>
  </si>
  <si>
    <t>1820070910</t>
  </si>
  <si>
    <t>Обеспечение государственных гарантий реализации прав на получение общедоступного и бесплатного дошкольного, начального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</si>
  <si>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1820060990</t>
  </si>
  <si>
    <t>Расходы на реализацию мероприятий подпрограммы "Развитие общего и дополнительного образования в Новичихинском районе" муниципальной программы "Развитие образования в Новичихинском районе"на 2015-2020 годы</t>
  </si>
  <si>
    <t>1820060930</t>
  </si>
  <si>
    <t>Обеспечение деятельности организаций (учреждений) дополнительного образования подпрограммы "Развитие общего и дополнительного образования в Новичихинском районе"муниципальной программы "Развитие образования в Новичихинском районе" на 2015-2020 годы</t>
  </si>
  <si>
    <t>1820010400</t>
  </si>
  <si>
    <t>Обеспечение деятельности школьных учреждений подпрограммы "Развитие общего и дополнительного образования в Новичихинском районе"муниципальной программы "Развитие образования в Новичихинском районе" на 2015-2020 годы</t>
  </si>
  <si>
    <t>Общее образование</t>
  </si>
  <si>
    <t>1810070900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</si>
  <si>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</si>
  <si>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1810010390</t>
  </si>
  <si>
    <t>1810000000</t>
  </si>
  <si>
    <t>Дошкольное образование</t>
  </si>
  <si>
    <t>ОБРАЗОВАНИЕ</t>
  </si>
  <si>
    <t>Благоустройство</t>
  </si>
  <si>
    <t>1710060990</t>
  </si>
  <si>
    <t>1700000000</t>
  </si>
  <si>
    <t>1600060990</t>
  </si>
  <si>
    <t xml:space="preserve">Расходы на реализацию мероприятий муниципальной программы "Энергосбережения и повышение энергетической эффективности на территории Новичихинского района" до 2020 года </t>
  </si>
  <si>
    <t>1600000000</t>
  </si>
  <si>
    <t>Муниципальная программа "Энергосбережения и повышение энергетической эффективности на территории Новичихинского района" до 2020 года</t>
  </si>
  <si>
    <t>Коммунальное хозяйство</t>
  </si>
  <si>
    <t>ЖИЛИЩНО-КОММУНАЛЬНОЕ ХОЗЯЙСТВО</t>
  </si>
  <si>
    <t>1500060990</t>
  </si>
  <si>
    <t>1500000000</t>
  </si>
  <si>
    <t>Другие вопросы в области национальной экономики</t>
  </si>
  <si>
    <t>9100000000</t>
  </si>
  <si>
    <t>Иные вопросы в области национальной экономики</t>
  </si>
  <si>
    <t>Дорожное хозяйство (дорожные фонды)</t>
  </si>
  <si>
    <t>9140070400</t>
  </si>
  <si>
    <t>Отлов и содержание безнадзорных животных</t>
  </si>
  <si>
    <t>9140000000</t>
  </si>
  <si>
    <t>Мероприятия в области сельского хозяйства</t>
  </si>
  <si>
    <t>Сельское хозяйство и рыболовство</t>
  </si>
  <si>
    <t>НАЦИОНАЛЬНАЯ ЭКОНОМИКА</t>
  </si>
  <si>
    <t>1100060990</t>
  </si>
  <si>
    <t>1100000000</t>
  </si>
  <si>
    <t>1000060990</t>
  </si>
  <si>
    <t>Расходы на реализацию мероприятий муниципальной  программы "Повышение безопасности дорожного движения в муниципальном образовании Новичихинский район на 2015-2022 годы"</t>
  </si>
  <si>
    <t>1000000000</t>
  </si>
  <si>
    <t>Муниципальная  программа "Повышение безопасности дорожного движения в муниципальном образовании Новичихинский район на 2015-2022 годы"</t>
  </si>
  <si>
    <t>Другие вопросы в области национальной безопасности и правоохранительной деятельности</t>
  </si>
  <si>
    <t>1200060990</t>
  </si>
  <si>
    <t>Расходы на реализацию мероприятий муниципальной программы "Снижение рисков и смягчение последствий чрезвычайных ситуаций природного и техногенного характера в Новичихинском районе на 2016-2020 годы"</t>
  </si>
  <si>
    <t>1200000000</t>
  </si>
  <si>
    <t>Муниципальная программа"Снижение рисков и смягчение последствий чрезвычайных ситуаций природного и техногенного характера в Новичихинском районе на 2016-2020 годы"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</si>
  <si>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</si>
  <si>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</si>
  <si>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0140051180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</si>
  <si>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</si>
  <si>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</si>
  <si>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</si>
  <si>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9990014710</t>
  </si>
  <si>
    <t>Прочие выплаты по обязательствам государства</t>
  </si>
  <si>
    <t>9990000000</t>
  </si>
  <si>
    <t>Расходы на выполнение других обязательств государства</t>
  </si>
  <si>
    <t>9110017380</t>
  </si>
  <si>
    <t>Оценка недвижимости, признание прав и регулирование отношений по государственной собственности</t>
  </si>
  <si>
    <t>9110000000</t>
  </si>
  <si>
    <t>Мероприятия по стимулированию инвестиционной активности</t>
  </si>
  <si>
    <t>0140070060</t>
  </si>
  <si>
    <t>Функционирование административных комиссий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</si>
  <si>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</si>
  <si>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</si>
  <si>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</si>
  <si>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0120010120</t>
  </si>
  <si>
    <t>Глава муниципального образования</t>
  </si>
  <si>
    <t>ОБЩЕГОСУДАРСТВЕННЫЕ ВОПРОСЫ</t>
  </si>
  <si>
    <t>КВР</t>
  </si>
  <si>
    <t>КЦСР</t>
  </si>
  <si>
    <t>Наименование</t>
  </si>
  <si>
    <t>КВСР</t>
  </si>
  <si>
    <t>ПРИЛОЖЕНИЕ 7</t>
  </si>
  <si>
    <t>муниципального образования</t>
  </si>
  <si>
    <t>РЗ</t>
  </si>
  <si>
    <t>ПР</t>
  </si>
  <si>
    <t>к решению " О районном бюджете</t>
  </si>
  <si>
    <t>Распределение бюджетных ассигнований по разделам, подразделам, целевым статьям, группам</t>
  </si>
  <si>
    <t>Дополнительное образование детей</t>
  </si>
  <si>
    <t>Молодежная политика</t>
  </si>
  <si>
    <t>Подпрограмма "Развитие дошкольного образования в Новичихинском районе" муниципальной программы "Развитие образования в Новичихинском районе" на 2015-2020 годы</t>
  </si>
  <si>
    <t>Обеспечение деятельности организаций (учреждений) дополнительного образования подпрограммы "Культура Новичихинского района"муниципальной программы"Развитие культуры, молодежной политики, физической культуры и спорта на территории Новичихинского района " на 2015-2020 годы</t>
  </si>
  <si>
    <t xml:space="preserve">Предоставление субсидий  бюджетным, автономным учреждениям и иным  некоммерческим организациям </t>
  </si>
  <si>
    <t>Подпрограмма "Культура Новичихинского района"муниципальной программы"Развитие культуры, молодежной политики, физической культуры и спорта на территории Новичихинского района " на 2015-2020 годы</t>
  </si>
  <si>
    <t>Учреждения культуры подпрограммы "Культура Новичихинского района"муниципальной программы"Развитие культуры, молодежной политики, физической культуры и спорта на территории Новичихинского района " на 2015-2020 годы</t>
  </si>
  <si>
    <t>Библиотеки подпрограммы "Культура Новичихинского района"муниципальной программы"Развитие культуры, молодежной политики, физической культуры и спорта на территории Новичихинского района " на 2015-2020 годы</t>
  </si>
  <si>
    <t>Расходы на реализацию мероприятий подпрограммы "Культура Новичихинского района"муниципальной программы "Развитие культуры, молодежной политики, физической культуры и спорта  на территории Новичихинского района  "на 2015-2020 годы .</t>
  </si>
  <si>
    <t>Вознаграждение приемному родителю</t>
  </si>
  <si>
    <t>Содержание ребенка семье опекуна</t>
  </si>
  <si>
    <t>Осуществление государственных полномочий по установке и учету граждан, выехавших из районов Крайнего Севера и приравненных к ним местностей, имеющих право  на получение жилищных субсидий</t>
  </si>
  <si>
    <t>Подпрограмма "Молодежь. Здоровье. Перспективы"муниципальной программы "Развитие культуры, молодежной политики, физической культуры и спорта на территории Новичихинского района " на 2015-2020 годы</t>
  </si>
  <si>
    <t>Расходы на реализацию мероприятий подпрограммы "Молодежь. Здоровье. Перспективы"муниципальной программы "Развитие культуры, молодежной политики, физической культуры и спорта на территории Новичихинского района " на 2015-2020 годы</t>
  </si>
  <si>
    <t>Общеэкономические вопросы</t>
  </si>
  <si>
    <t>Сумма</t>
  </si>
  <si>
    <t>тыс. рублей</t>
  </si>
  <si>
    <t>Организация расходов на питание детей и иные расходы в дошкольных учреждениях за счет иных средств</t>
  </si>
  <si>
    <t>Организация расходов на питание обучающимся и иные расходы в муниципальных общеобразовательных учреждениях за счет иных средств</t>
  </si>
  <si>
    <t xml:space="preserve">Выравнивание бюджетной обеспеченности поселений </t>
  </si>
  <si>
    <t>Прочая закупка товаров, работ и услуг</t>
  </si>
  <si>
    <t>Судебная система</t>
  </si>
  <si>
    <t xml:space="preserve">Руководство и управление в сфере установленных функций </t>
  </si>
  <si>
    <t>Осуществление  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</si>
  <si>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0140051200</t>
  </si>
  <si>
    <t>Развитие системы отдыха и оздоровления детей</t>
  </si>
  <si>
    <t>Детские оздоровительные учреждения</t>
  </si>
  <si>
    <t>Иные вопросы в области жилищно-коммунального хозяйства</t>
  </si>
  <si>
    <t>9290000000</t>
  </si>
  <si>
    <t>Иные расходы в области жилищно-коммунального хозяйства</t>
  </si>
  <si>
    <t>Расходы за счет субсидии муниципальным образованиям на обеспечение расчетов муниципальными учреждениями за потребленные топливно-энергетические ресурсы</t>
  </si>
  <si>
    <t>9200000000</t>
  </si>
  <si>
    <t>Расчеты за уголь(отопление) за счет субсидии из краевого бюджета</t>
  </si>
  <si>
    <t xml:space="preserve">Расходы на реализацию мероприятий муниципальной программы "Развитие предпринимательства в Новичихинском районе на 2015-2020 годы " </t>
  </si>
  <si>
    <t>Муниципальная программа "Комплексное развитие  системы коммунальной инфраструктуры муниципального образования Новичихинский район" на 2018-2022 г.г.</t>
  </si>
  <si>
    <t>Расходы на реализацию мероприятий муниципальной программы "Комплексное развитие  системы коммунальной инфраструктуры муниципального образования Новичихинский район" на 2018-2022 г.г.</t>
  </si>
  <si>
    <t>Обеспечение деятельности детских дошкольных учреждений подпрограммы "Развитие дошкольного образования в Новичихинском районе" муниципальной программы "Развитие образования в Новичихинском районе" на 2015-2020 годы</t>
  </si>
  <si>
    <t>Компенсационные выплаты  на питание  детей в муниципальных дошкольных учреждениях нуждающимся в социальной поддержке за счет средств районного бюджета</t>
  </si>
  <si>
    <t>Компенсационные выплаты  на питание обучающимся в муниципальных общеобразовательных учреждениях, нуждающимся в социальной поддержке за счет средств районного бюджета</t>
  </si>
  <si>
    <t>Всего расходы</t>
  </si>
  <si>
    <t>Муниципальная программа "Развитие   предпринимательства в Новичихинском районе" на 2015-2020 годы</t>
  </si>
  <si>
    <t>Фукционирование высшего должностного лица субъекта Российской Федерации и  муниципального образования</t>
  </si>
  <si>
    <t>Муниципальная программа "Профилактика экстремизму и идеологии терроризма в Новичихинском районе"на 2016-2020 годы</t>
  </si>
  <si>
    <t>Расходы на реализацию мероприятий муниципальной программы "Профилактика экстремизму и идеологии терроризма в Новичихинском  районе " на 2016-2020 годы</t>
  </si>
  <si>
    <t>Массовый спорт</t>
  </si>
  <si>
    <t xml:space="preserve">Муниципальная программа"Развитие образования в Новичихинском районе" на 2015-2020 годы </t>
  </si>
  <si>
    <t>Подпрограмма "Развитие общего и дополнительного образования в Новичихинском районе" муниципальной программы "Развития образования в Новичихинском районе" на 2015-2020 годы</t>
  </si>
  <si>
    <t>Обеспечение деятельности организаций (учреждений) дополнительного образования подпрограммы "Развитие общего и дополнительного образования в Новичихинском районе " муниципальной программы "Развитие образования в Новичихинском районе" на 2015-2020 годы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</si>
  <si>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</si>
  <si>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</si>
  <si>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92900S1190</t>
  </si>
  <si>
    <t>Муниципальная программа "Развитие животноводства и переработки сельскохозяйственной продукции в Новичихинском районе Алтайского края"</t>
  </si>
  <si>
    <t>Расходы на реализацию мероприятий муниципальной программы "Развитие животноводства и переработки сельскохозяйственной продукции в Новичихинском районе Алтайского края"</t>
  </si>
  <si>
    <t>18100S1190</t>
  </si>
  <si>
    <t>Субсидия на софинансирование части расходов местных бюджетов по оплате труда работников муниципальных учреждений</t>
  </si>
  <si>
    <t>18100S0430</t>
  </si>
  <si>
    <t>Расходы за счет субсидии на реализацию мероприятий в сфере обеспечения доступности приоритетных объектов и услуг в приоритетных сферах жизнидеятельности инвалидов и других маломобильных групп населения в рамках государственной программы Алтайского края "Доступная среда в Алтайском крае"</t>
  </si>
  <si>
    <t>1810100000</t>
  </si>
  <si>
    <t>18101L0272</t>
  </si>
  <si>
    <t>18200S1190</t>
  </si>
  <si>
    <t>Софинансирование расходов на реализацию мероприятий по капитальному ремонту (капитальный ремонт здания МКОУ "Долговская средняя общеобразовательная школа")</t>
  </si>
  <si>
    <t>18200S0990</t>
  </si>
  <si>
    <t>Расходы на реализацию мероприятий подпрограммы "Развитие общего и дополнительного образования в Новичихинском районе" муниципальной программы "Развитие образования в Новичихинском районе" на 2015-2020 годы</t>
  </si>
  <si>
    <t>19000S1190</t>
  </si>
  <si>
    <t xml:space="preserve">Муниципальная программа "Формирование системы мотивации граждан к здоровому образу жизни, включая здоровое питание и отказ от вредных привычек на территории муниципального образования Новичихинский район Алтайского края с 2020 по 2025 годы" </t>
  </si>
  <si>
    <t xml:space="preserve">Расходы на реализацию муниципальной программы "Формирование системы мотивации граждан к здоровому образу жизни, включая здоровое питание и отказ от вредных привычек на территории муниципального образования Новичихинский район Алтайского края с 2020 по 2025 годы" </t>
  </si>
  <si>
    <t>58500S3212</t>
  </si>
  <si>
    <t>19100S1190</t>
  </si>
  <si>
    <t>Государственная программа Алтайского края "Социальная поддержка граждан" на 2014-2020 годы</t>
  </si>
  <si>
    <t>Подпрограмма "Меры социальной поддержки отдельных категорий граждан" государственной программы Алтайского края "Социальная поддержка граждан" на 2014-2020 годы</t>
  </si>
  <si>
    <t>Субвенция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</si>
  <si>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Расходы на реализацию мероприятий муниципальной программы "Информатизация органов местного самоуправления Новичихинского района" на 2019-2023 годы</t>
  </si>
  <si>
    <t>Новичихинский район на 2020 год"</t>
  </si>
  <si>
    <t>(группам и подгруппам) видов расходов классификации расходов бюджета на 2020 год</t>
  </si>
  <si>
    <t>Субсидия на софинансирование части расходов местных бюджетов по оплате труда работников муниципальных учреждений (РДК)</t>
  </si>
  <si>
    <t>19101S0430</t>
  </si>
  <si>
    <t>Муниципальная программа «Улучшение  условий и охраны труда в Новичихинском районе на 2020-2024 годы»</t>
  </si>
  <si>
    <t>Расходы на реализацию мероприятий муниципальной программы "Улучшение условий и охраны труда в Новичихинском районе на 2020-2024 годы"</t>
  </si>
  <si>
    <t>Расходы на реализацию  мероприятий муниципальной программы "Профилактика преступлений и иных правонарушений в Новичихинском районе на 2020-2024 годы"</t>
  </si>
  <si>
    <t>Муниципальная программа "Профилактика преступлений и иных правонарушений в Новичихинском районе на 2020-2024 годы"</t>
  </si>
  <si>
    <t>Субвенция на проведение Всероссийской переписи населения 2020 года</t>
  </si>
  <si>
    <t>0140054690</t>
  </si>
  <si>
    <t>91200S1030</t>
  </si>
  <si>
    <t>Иные межбюджетные трансферты</t>
  </si>
  <si>
    <t>Государственная программа Алтайского края "Обеспечение населения Алтайского края жилищно-коммунальными услугами" на 2014-2020 годы</t>
  </si>
  <si>
    <t>4300000000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</si>
  <si>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</si>
  <si>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43200S0460</t>
  </si>
  <si>
    <t>Государственная программа Алтайского края "Развитие образования в Алтайском крае"</t>
  </si>
  <si>
    <t>5800000000</t>
  </si>
  <si>
    <t>Подпрограмма "Создание новых мест в общеобразовательных организациях в соответствии с прогнозируемой потребностью и современными условиями обучения в Алтайском крае"</t>
  </si>
  <si>
    <t>5870000000</t>
  </si>
  <si>
    <t>Расходы на реализацию мероприятий по капитальному ремонту (капитальный ремонт здания МКОУ "Долговская средняя общеобразовательная школа")</t>
  </si>
  <si>
    <t>58700S0990</t>
  </si>
  <si>
    <t>Расходы за счет субсидии на компенсацию части банковской процентной ставки по ипотечному кредиту, выделяемому молодым учителям общеобразовательных учреждений, в рамках реализации мероприятий подпрограммы Льготная ипотека для молодых учителей в Алтайском крае на 2015-2020 годы</t>
  </si>
  <si>
    <t>1820200000</t>
  </si>
  <si>
    <t>18202S0990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</si>
  <si>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</si>
  <si>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19103000000</t>
  </si>
  <si>
    <t>Софинансирование расходов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</si>
  <si>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19103S4670</t>
  </si>
  <si>
    <t>Государственная программа Алтайского края "Развитие культуры Алтайского края" на 2015-2020 годы</t>
  </si>
  <si>
    <t>4400000000</t>
  </si>
  <si>
    <t>Подпрограмма "Культура"муниципальной программы"Развитие культуры, молодежной политики, физической культуры и спорта на территории Новичихинского района " на 2015-2020 годы</t>
  </si>
  <si>
    <t>4410000000</t>
  </si>
  <si>
    <t>Расходы на текущий и капитальный ремонт, благоустройство территорий объектов культурного наследия - памятников Великой Отечественной войны</t>
  </si>
  <si>
    <t>4410070180</t>
  </si>
  <si>
    <t>Долгосрочная муниципальная программа "Устойчивое развитие поселений Новичихинского района" на 2013-2020 годы</t>
  </si>
  <si>
    <t>52000L5675</t>
  </si>
  <si>
    <t>Расходы на реализацию мероприятий государственной программы Алтайского края "Устойчивое развитие сельских территорий Алтайского края" на 2012-2020 годы (улучшение жилищных условий граждан, проживающих в сельской  местности, в том числе молодых семей и молодых специалистов)</t>
  </si>
  <si>
    <t xml:space="preserve">Субсидия на капитальный ремонт и ремонт автомобильных дорог общего пользования местного значения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</si>
</sst>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;;"/>
    <numFmt numFmtId="165" formatCode="000\.00\.00;;"/>
    <numFmt numFmtId="166" formatCode="00;;"/>
    <numFmt numFmtId="167" formatCode="000"/>
    <numFmt numFmtId="168" formatCode="0.0"/>
  </numFmts>
  <fonts count="6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Font="1" applyBorder="1" applyAlignment="1" applyProtection="1">
      <alignment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Alignment="1" applyProtection="1">
      <alignment vertical="top"/>
      <protection hidden="1"/>
    </xf>
    <xf numFmtId="0" fontId="2" fillId="0" borderId="0" xfId="1" applyFont="1" applyAlignment="1">
      <alignment vertical="top"/>
    </xf>
    <xf numFmtId="167" fontId="2" fillId="0" borderId="0" xfId="1" applyNumberFormat="1" applyFont="1" applyFill="1" applyBorder="1" applyAlignment="1" applyProtection="1">
      <alignment horizontal="left" vertical="top" wrapText="1"/>
      <protection hidden="1"/>
    </xf>
    <xf numFmtId="167" fontId="2" fillId="0" borderId="8" xfId="1" applyNumberFormat="1" applyFont="1" applyFill="1" applyBorder="1" applyAlignment="1" applyProtection="1">
      <alignment horizontal="left" vertical="top" wrapText="1"/>
      <protection hidden="1"/>
    </xf>
    <xf numFmtId="167" fontId="3" fillId="0" borderId="8" xfId="1" applyNumberFormat="1" applyFont="1" applyFill="1" applyBorder="1" applyAlignment="1" applyProtection="1">
      <alignment horizontal="left" vertical="top" wrapText="1"/>
      <protection hidden="1"/>
    </xf>
    <xf numFmtId="167" fontId="3" fillId="0" borderId="1" xfId="1" applyNumberFormat="1" applyFont="1" applyFill="1" applyBorder="1" applyAlignment="1" applyProtection="1">
      <alignment horizontal="left" vertical="top" wrapText="1"/>
      <protection hidden="1"/>
    </xf>
    <xf numFmtId="167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Font="1" applyAlignment="1">
      <alignment vertical="top" wrapText="1"/>
    </xf>
    <xf numFmtId="0" fontId="2" fillId="0" borderId="0" xfId="1" applyFont="1" applyAlignment="1" applyProtection="1">
      <alignment vertical="top"/>
      <protection hidden="1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0" xfId="1" applyFont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left" vertical="top"/>
      <protection hidden="1"/>
    </xf>
    <xf numFmtId="0" fontId="3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0" xfId="1" applyNumberFormat="1" applyFont="1" applyFill="1" applyBorder="1" applyAlignment="1" applyProtection="1">
      <alignment vertical="top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Font="1" applyAlignment="1">
      <alignment horizontal="center" vertical="top"/>
    </xf>
    <xf numFmtId="0" fontId="2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Continuous" vertical="top"/>
      <protection hidden="1"/>
    </xf>
    <xf numFmtId="0" fontId="3" fillId="0" borderId="3" xfId="1" applyNumberFormat="1" applyFont="1" applyFill="1" applyBorder="1" applyAlignment="1" applyProtection="1">
      <alignment horizontal="centerContinuous" vertical="top"/>
      <protection hidden="1"/>
    </xf>
    <xf numFmtId="0" fontId="3" fillId="0" borderId="6" xfId="1" applyNumberFormat="1" applyFont="1" applyFill="1" applyBorder="1" applyAlignment="1" applyProtection="1">
      <alignment horizontal="centerContinuous" vertical="top"/>
      <protection hidden="1"/>
    </xf>
    <xf numFmtId="0" fontId="3" fillId="0" borderId="4" xfId="1" applyNumberFormat="1" applyFont="1" applyFill="1" applyBorder="1" applyAlignment="1" applyProtection="1">
      <alignment horizontal="centerContinuous" vertical="top"/>
      <protection hidden="1"/>
    </xf>
    <xf numFmtId="0" fontId="3" fillId="0" borderId="5" xfId="1" applyNumberFormat="1" applyFont="1" applyFill="1" applyBorder="1" applyAlignment="1" applyProtection="1">
      <alignment horizontal="centerContinuous" vertical="top"/>
      <protection hidden="1"/>
    </xf>
    <xf numFmtId="0" fontId="3" fillId="0" borderId="5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Continuous" vertical="top"/>
      <protection hidden="1"/>
    </xf>
    <xf numFmtId="166" fontId="3" fillId="0" borderId="1" xfId="1" applyNumberFormat="1" applyFont="1" applyFill="1" applyBorder="1" applyAlignment="1" applyProtection="1">
      <alignment horizontal="center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168" fontId="3" fillId="0" borderId="1" xfId="1" applyNumberFormat="1" applyFont="1" applyFill="1" applyBorder="1" applyAlignment="1" applyProtection="1">
      <alignment horizontal="center" vertical="top"/>
      <protection hidden="1"/>
    </xf>
    <xf numFmtId="166" fontId="2" fillId="0" borderId="1" xfId="1" applyNumberFormat="1" applyFont="1" applyFill="1" applyBorder="1" applyAlignment="1" applyProtection="1">
      <alignment horizontal="center" vertical="top"/>
      <protection hidden="1"/>
    </xf>
    <xf numFmtId="165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168" fontId="2" fillId="0" borderId="1" xfId="1" applyNumberFormat="1" applyFont="1" applyFill="1" applyBorder="1" applyAlignment="1" applyProtection="1">
      <alignment horizontal="center" vertical="top"/>
      <protection hidden="1"/>
    </xf>
    <xf numFmtId="1" fontId="3" fillId="0" borderId="1" xfId="1" applyNumberFormat="1" applyFont="1" applyFill="1" applyBorder="1" applyAlignment="1" applyProtection="1">
      <alignment horizontal="center" vertical="top"/>
      <protection hidden="1"/>
    </xf>
    <xf numFmtId="1" fontId="2" fillId="0" borderId="1" xfId="1" applyNumberFormat="1" applyFont="1" applyFill="1" applyBorder="1" applyAlignment="1" applyProtection="1">
      <alignment horizontal="center" vertical="top"/>
      <protection hidden="1"/>
    </xf>
    <xf numFmtId="166" fontId="2" fillId="0" borderId="7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Alignment="1">
      <alignment vertical="top" wrapText="1"/>
    </xf>
    <xf numFmtId="0" fontId="2" fillId="0" borderId="1" xfId="1" applyNumberFormat="1" applyFont="1" applyFill="1" applyBorder="1" applyAlignment="1" applyProtection="1">
      <alignment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7" fontId="3" fillId="0" borderId="1" xfId="1" applyNumberFormat="1" applyFont="1" applyFill="1" applyBorder="1" applyAlignment="1" applyProtection="1">
      <alignment horizontal="left" vertical="top" wrapText="1"/>
      <protection hidden="1"/>
    </xf>
    <xf numFmtId="167" fontId="2" fillId="0" borderId="1" xfId="1" applyNumberFormat="1" applyFont="1" applyFill="1" applyBorder="1" applyAlignment="1" applyProtection="1">
      <alignment horizontal="left" vertical="top" wrapText="1"/>
      <protection hidden="1"/>
    </xf>
    <xf numFmtId="167" fontId="2" fillId="0" borderId="1" xfId="1" applyNumberFormat="1" applyFont="1" applyFill="1" applyBorder="1" applyAlignment="1" applyProtection="1">
      <alignment horizontal="left" vertical="top" wrapText="1"/>
      <protection hidden="1"/>
    </xf>
    <xf numFmtId="49" fontId="2" fillId="0" borderId="1" xfId="1" applyNumberFormat="1" applyFont="1" applyFill="1" applyBorder="1" applyAlignment="1" applyProtection="1">
      <alignment horizontal="center" vertical="top"/>
      <protection hidden="1"/>
    </xf>
    <xf numFmtId="167" fontId="3" fillId="0" borderId="1" xfId="1" applyNumberFormat="1" applyFont="1" applyFill="1" applyBorder="1" applyAlignment="1" applyProtection="1">
      <alignment horizontal="left" vertical="top" wrapText="1"/>
      <protection hidden="1"/>
    </xf>
    <xf numFmtId="167" fontId="2" fillId="0" borderId="1" xfId="1" applyNumberFormat="1" applyFont="1" applyFill="1" applyBorder="1" applyAlignment="1" applyProtection="1">
      <alignment horizontal="left" vertical="top" wrapText="1"/>
      <protection hidden="1"/>
    </xf>
    <xf numFmtId="167" fontId="2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1" xfId="1" applyNumberFormat="1" applyFont="1" applyFill="1" applyBorder="1" applyAlignment="1" applyProtection="1">
      <alignment horizontal="left" vertical="top" wrapText="1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167" fontId="2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1" xfId="1" applyNumberFormat="1" applyFont="1" applyFill="1" applyBorder="1" applyAlignment="1" applyProtection="1">
      <alignment horizontal="left" vertical="top" wrapText="1"/>
      <protection hidden="1"/>
    </xf>
    <xf numFmtId="167" fontId="2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vertical="top"/>
      <protection hidden="1"/>
    </xf>
    <xf numFmtId="167" fontId="3" fillId="0" borderId="1" xfId="1" applyNumberFormat="1" applyFont="1" applyFill="1" applyBorder="1" applyAlignment="1" applyProtection="1">
      <alignment horizontal="left" vertical="top" wrapText="1"/>
      <protection hidden="1"/>
    </xf>
    <xf numFmtId="167" fontId="2" fillId="0" borderId="1" xfId="1" applyNumberFormat="1" applyFont="1" applyFill="1" applyBorder="1" applyAlignment="1" applyProtection="1">
      <alignment horizontal="left" vertical="top" wrapText="1"/>
      <protection hidden="1"/>
    </xf>
    <xf numFmtId="167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1" xfId="1" applyNumberFormat="1" applyFont="1" applyFill="1" applyBorder="1" applyAlignment="1" applyProtection="1">
      <alignment horizontal="left" vertical="top" wrapText="1"/>
      <protection hidden="1"/>
    </xf>
    <xf numFmtId="167" fontId="2" fillId="0" borderId="1" xfId="1" applyNumberFormat="1" applyFont="1" applyFill="1" applyBorder="1" applyAlignment="1" applyProtection="1">
      <alignment horizontal="left" vertical="top" wrapText="1"/>
      <protection hidden="1"/>
    </xf>
    <xf numFmtId="167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168" fontId="2" fillId="0" borderId="1" xfId="1" applyNumberFormat="1" applyFont="1" applyFill="1" applyBorder="1" applyAlignment="1" applyProtection="1">
      <alignment horizontal="center" vertical="top" wrapText="1"/>
      <protection hidden="1"/>
    </xf>
    <xf numFmtId="167" fontId="3" fillId="0" borderId="1" xfId="1" applyNumberFormat="1" applyFont="1" applyFill="1" applyBorder="1" applyAlignment="1" applyProtection="1">
      <alignment horizontal="left" vertical="top" wrapText="1"/>
      <protection hidden="1"/>
    </xf>
    <xf numFmtId="167" fontId="2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1" xfId="1" applyNumberFormat="1" applyFont="1" applyFill="1" applyBorder="1" applyAlignment="1" applyProtection="1">
      <alignment horizontal="left" vertical="top" wrapText="1"/>
      <protection hidden="1"/>
    </xf>
    <xf numFmtId="167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Alignment="1">
      <alignment vertical="top" wrapText="1"/>
    </xf>
    <xf numFmtId="167" fontId="2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1" xfId="1" applyNumberFormat="1" applyFont="1" applyFill="1" applyBorder="1" applyAlignment="1" applyProtection="1">
      <alignment horizontal="left" vertical="top" wrapText="1"/>
      <protection hidden="1"/>
    </xf>
    <xf numFmtId="167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Font="1" applyAlignment="1" applyProtection="1">
      <alignment horizontal="left" vertical="top"/>
      <protection hidden="1"/>
    </xf>
    <xf numFmtId="0" fontId="2" fillId="0" borderId="0" xfId="1" applyNumberFormat="1" applyFont="1" applyFill="1" applyAlignment="1" applyProtection="1">
      <alignment horizontal="left" vertical="top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3"/>
  <sheetViews>
    <sheetView showGridLines="0" tabSelected="1" topLeftCell="O341" workbookViewId="0">
      <selection activeCell="P275" sqref="P275:S277"/>
    </sheetView>
  </sheetViews>
  <sheetFormatPr defaultColWidth="7.88671875" defaultRowHeight="15.6" x14ac:dyDescent="0.3"/>
  <cols>
    <col min="1" max="14" width="0" style="5" hidden="1" customWidth="1"/>
    <col min="15" max="15" width="65.109375" style="5" customWidth="1"/>
    <col min="16" max="16" width="7.109375" style="20" customWidth="1"/>
    <col min="17" max="17" width="6.44140625" style="20" customWidth="1"/>
    <col min="18" max="18" width="15.33203125" style="20" customWidth="1"/>
    <col min="19" max="19" width="6.109375" style="20" customWidth="1"/>
    <col min="20" max="20" width="13.88671875" style="20" customWidth="1"/>
    <col min="21" max="236" width="7.88671875" style="5" customWidth="1"/>
    <col min="237" max="16384" width="7.88671875" style="5"/>
  </cols>
  <sheetData>
    <row r="1" spans="1:24" ht="15.75" customHeigh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3"/>
      <c r="M1" s="13"/>
      <c r="N1" s="12"/>
      <c r="O1" s="12"/>
      <c r="P1" s="14"/>
      <c r="Q1" s="14"/>
      <c r="R1" s="76" t="s">
        <v>165</v>
      </c>
      <c r="S1" s="76"/>
      <c r="T1" s="76"/>
    </row>
    <row r="2" spans="1:24" ht="15.75" customHeigh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5"/>
      <c r="Q2" s="15"/>
      <c r="R2" s="77" t="s">
        <v>169</v>
      </c>
      <c r="S2" s="77"/>
      <c r="T2" s="77"/>
    </row>
    <row r="3" spans="1:24" ht="15.75" customHeigh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5"/>
      <c r="Q3" s="15"/>
      <c r="R3" s="16" t="s">
        <v>166</v>
      </c>
      <c r="S3" s="16"/>
      <c r="T3" s="16"/>
    </row>
    <row r="4" spans="1:24" ht="15.75" customHeight="1" x14ac:dyDescent="0.3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5"/>
      <c r="Q4" s="15"/>
      <c r="R4" s="77" t="s">
        <v>243</v>
      </c>
      <c r="S4" s="77"/>
      <c r="T4" s="77"/>
    </row>
    <row r="5" spans="1:24" ht="12.75" customHeight="1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5"/>
      <c r="Q5" s="15"/>
      <c r="R5" s="15"/>
      <c r="S5" s="15"/>
      <c r="T5" s="15"/>
      <c r="U5" s="15"/>
      <c r="V5" s="15"/>
      <c r="W5" s="13"/>
      <c r="X5" s="13"/>
    </row>
    <row r="6" spans="1:24" ht="19.5" customHeight="1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79" t="s">
        <v>170</v>
      </c>
      <c r="P6" s="79"/>
      <c r="Q6" s="79"/>
      <c r="R6" s="79"/>
      <c r="S6" s="79"/>
      <c r="T6" s="79"/>
      <c r="U6" s="4"/>
      <c r="V6" s="4"/>
      <c r="W6" s="4"/>
      <c r="X6" s="4"/>
    </row>
    <row r="7" spans="1:24" ht="18.75" customHeight="1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78" t="s">
        <v>244</v>
      </c>
      <c r="P7" s="78"/>
      <c r="Q7" s="78"/>
      <c r="R7" s="78"/>
      <c r="S7" s="78"/>
      <c r="T7" s="78"/>
      <c r="U7" s="4"/>
      <c r="V7" s="4"/>
      <c r="W7" s="4"/>
      <c r="X7" s="4"/>
    </row>
    <row r="8" spans="1:24" ht="17.25" customHeight="1" x14ac:dyDescent="0.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5"/>
      <c r="Q8" s="15"/>
      <c r="R8" s="15"/>
      <c r="S8" s="15"/>
      <c r="T8" s="15"/>
    </row>
    <row r="9" spans="1:24" ht="16.5" customHeigh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18"/>
      <c r="P9" s="19"/>
      <c r="Q9" s="19"/>
      <c r="S9" s="19"/>
      <c r="T9" s="21" t="s">
        <v>187</v>
      </c>
    </row>
    <row r="10" spans="1:24" ht="409.6" hidden="1" customHeight="1" x14ac:dyDescent="0.3">
      <c r="A10" s="22"/>
      <c r="B10" s="23"/>
      <c r="C10" s="23"/>
      <c r="D10" s="23"/>
      <c r="E10" s="23"/>
      <c r="F10" s="23"/>
      <c r="G10" s="23"/>
      <c r="H10" s="12"/>
      <c r="I10" s="23"/>
      <c r="J10" s="23"/>
      <c r="K10" s="24"/>
      <c r="L10" s="23"/>
      <c r="M10" s="23"/>
      <c r="N10" s="25"/>
      <c r="O10" s="26"/>
      <c r="P10" s="27"/>
      <c r="Q10" s="27"/>
      <c r="R10" s="27"/>
      <c r="S10" s="27"/>
      <c r="T10" s="19"/>
    </row>
    <row r="11" spans="1:24" ht="36" customHeight="1" x14ac:dyDescent="0.3">
      <c r="A11" s="1" t="s">
        <v>163</v>
      </c>
      <c r="B11" s="1" t="s">
        <v>163</v>
      </c>
      <c r="C11" s="1" t="s">
        <v>163</v>
      </c>
      <c r="D11" s="1" t="s">
        <v>163</v>
      </c>
      <c r="E11" s="1"/>
      <c r="F11" s="1"/>
      <c r="G11" s="1"/>
      <c r="H11" s="2"/>
      <c r="I11" s="1" t="s">
        <v>163</v>
      </c>
      <c r="J11" s="1" t="s">
        <v>163</v>
      </c>
      <c r="K11" s="3" t="s">
        <v>164</v>
      </c>
      <c r="L11" s="1" t="s">
        <v>163</v>
      </c>
      <c r="M11" s="1" t="s">
        <v>163</v>
      </c>
      <c r="N11" s="1" t="s">
        <v>163</v>
      </c>
      <c r="O11" s="1" t="s">
        <v>163</v>
      </c>
      <c r="P11" s="3" t="s">
        <v>167</v>
      </c>
      <c r="Q11" s="3" t="s">
        <v>168</v>
      </c>
      <c r="R11" s="3" t="s">
        <v>162</v>
      </c>
      <c r="S11" s="3" t="s">
        <v>161</v>
      </c>
      <c r="T11" s="3" t="s">
        <v>186</v>
      </c>
    </row>
    <row r="12" spans="1:24" ht="12.75" customHeight="1" x14ac:dyDescent="0.3">
      <c r="A12" s="28">
        <v>1</v>
      </c>
      <c r="B12" s="28">
        <v>1</v>
      </c>
      <c r="C12" s="28">
        <v>1</v>
      </c>
      <c r="D12" s="28">
        <v>1</v>
      </c>
      <c r="E12" s="28"/>
      <c r="F12" s="28"/>
      <c r="G12" s="28"/>
      <c r="H12" s="2"/>
      <c r="I12" s="28">
        <v>1</v>
      </c>
      <c r="J12" s="28">
        <v>1</v>
      </c>
      <c r="K12" s="1">
        <v>2</v>
      </c>
      <c r="L12" s="28">
        <v>1</v>
      </c>
      <c r="M12" s="28">
        <v>1</v>
      </c>
      <c r="N12" s="28">
        <v>1</v>
      </c>
      <c r="O12" s="28">
        <v>1</v>
      </c>
      <c r="P12" s="1">
        <v>2</v>
      </c>
      <c r="Q12" s="1">
        <v>3</v>
      </c>
      <c r="R12" s="1">
        <v>4</v>
      </c>
      <c r="S12" s="1">
        <v>5</v>
      </c>
      <c r="T12" s="1">
        <v>6</v>
      </c>
    </row>
    <row r="13" spans="1:24" ht="21" customHeight="1" x14ac:dyDescent="0.3">
      <c r="A13" s="74" t="s">
        <v>160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29">
        <v>1</v>
      </c>
      <c r="Q13" s="29">
        <v>0</v>
      </c>
      <c r="R13" s="30">
        <v>0</v>
      </c>
      <c r="S13" s="31">
        <v>0</v>
      </c>
      <c r="T13" s="32">
        <f>T15+T17+T28+T33+T41+T46</f>
        <v>27116.3</v>
      </c>
    </row>
    <row r="14" spans="1:24" ht="34.5" customHeight="1" x14ac:dyDescent="0.3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 t="s">
        <v>212</v>
      </c>
      <c r="P14" s="29">
        <v>1</v>
      </c>
      <c r="Q14" s="29">
        <v>2</v>
      </c>
      <c r="R14" s="30"/>
      <c r="S14" s="31"/>
      <c r="T14" s="32">
        <f>T15</f>
        <v>1220</v>
      </c>
    </row>
    <row r="15" spans="1:24" ht="19.5" customHeight="1" x14ac:dyDescent="0.3">
      <c r="A15" s="74" t="s">
        <v>159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29">
        <v>1</v>
      </c>
      <c r="Q15" s="29">
        <v>2</v>
      </c>
      <c r="R15" s="30" t="s">
        <v>158</v>
      </c>
      <c r="S15" s="31" t="s">
        <v>0</v>
      </c>
      <c r="T15" s="32">
        <f>T16</f>
        <v>1220</v>
      </c>
    </row>
    <row r="16" spans="1:24" ht="66.75" customHeight="1" x14ac:dyDescent="0.3">
      <c r="A16" s="75" t="s">
        <v>79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33">
        <v>1</v>
      </c>
      <c r="Q16" s="33">
        <v>2</v>
      </c>
      <c r="R16" s="34" t="s">
        <v>158</v>
      </c>
      <c r="S16" s="35" t="s">
        <v>78</v>
      </c>
      <c r="T16" s="36">
        <v>1220</v>
      </c>
    </row>
    <row r="17" spans="1:20" ht="48.75" customHeight="1" x14ac:dyDescent="0.3">
      <c r="A17" s="74" t="s">
        <v>157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29">
        <v>1</v>
      </c>
      <c r="Q17" s="29">
        <v>4</v>
      </c>
      <c r="R17" s="30">
        <v>0</v>
      </c>
      <c r="S17" s="31">
        <v>0</v>
      </c>
      <c r="T17" s="32">
        <f>T18+T24</f>
        <v>14918</v>
      </c>
    </row>
    <row r="18" spans="1:20" ht="50.25" customHeight="1" x14ac:dyDescent="0.3">
      <c r="A18" s="74" t="s">
        <v>33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29">
        <v>1</v>
      </c>
      <c r="Q18" s="29">
        <v>4</v>
      </c>
      <c r="R18" s="30" t="s">
        <v>32</v>
      </c>
      <c r="S18" s="31" t="s">
        <v>0</v>
      </c>
      <c r="T18" s="32">
        <f>T19</f>
        <v>14918</v>
      </c>
    </row>
    <row r="19" spans="1:20" ht="33" customHeight="1" x14ac:dyDescent="0.3">
      <c r="A19" s="75" t="s">
        <v>86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33">
        <v>1</v>
      </c>
      <c r="Q19" s="33">
        <v>4</v>
      </c>
      <c r="R19" s="34" t="s">
        <v>85</v>
      </c>
      <c r="S19" s="35" t="s">
        <v>0</v>
      </c>
      <c r="T19" s="36">
        <f>T20</f>
        <v>14918</v>
      </c>
    </row>
    <row r="20" spans="1:20" ht="21" customHeight="1" x14ac:dyDescent="0.3">
      <c r="A20" s="75" t="s">
        <v>84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33">
        <v>1</v>
      </c>
      <c r="Q20" s="33">
        <v>4</v>
      </c>
      <c r="R20" s="34" t="s">
        <v>83</v>
      </c>
      <c r="S20" s="35" t="s">
        <v>0</v>
      </c>
      <c r="T20" s="36">
        <f>T21+T22+T23</f>
        <v>14918</v>
      </c>
    </row>
    <row r="21" spans="1:20" ht="63" customHeight="1" x14ac:dyDescent="0.3">
      <c r="A21" s="75" t="s">
        <v>79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33">
        <v>1</v>
      </c>
      <c r="Q21" s="33">
        <v>4</v>
      </c>
      <c r="R21" s="34" t="s">
        <v>83</v>
      </c>
      <c r="S21" s="35" t="s">
        <v>78</v>
      </c>
      <c r="T21" s="36">
        <v>12274</v>
      </c>
    </row>
    <row r="22" spans="1:20" ht="33" customHeight="1" x14ac:dyDescent="0.3">
      <c r="A22" s="75" t="s">
        <v>220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33">
        <v>1</v>
      </c>
      <c r="Q22" s="33">
        <v>4</v>
      </c>
      <c r="R22" s="34" t="s">
        <v>83</v>
      </c>
      <c r="S22" s="35">
        <v>200</v>
      </c>
      <c r="T22" s="36">
        <v>2548</v>
      </c>
    </row>
    <row r="23" spans="1:20" ht="18.75" customHeight="1" x14ac:dyDescent="0.3">
      <c r="A23" s="75" t="s">
        <v>77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33">
        <v>1</v>
      </c>
      <c r="Q23" s="33">
        <v>4</v>
      </c>
      <c r="R23" s="34" t="s">
        <v>83</v>
      </c>
      <c r="S23" s="35" t="s">
        <v>75</v>
      </c>
      <c r="T23" s="36">
        <v>96</v>
      </c>
    </row>
    <row r="24" spans="1:20" ht="18.75" customHeight="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50" t="s">
        <v>198</v>
      </c>
      <c r="P24" s="29">
        <v>1</v>
      </c>
      <c r="Q24" s="29">
        <v>4</v>
      </c>
      <c r="R24" s="51">
        <v>9200000000</v>
      </c>
      <c r="S24" s="31"/>
      <c r="T24" s="32">
        <f>T25</f>
        <v>0</v>
      </c>
    </row>
    <row r="25" spans="1:20" ht="18.75" customHeight="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9" t="s">
        <v>200</v>
      </c>
      <c r="P25" s="33">
        <v>1</v>
      </c>
      <c r="Q25" s="33">
        <v>4</v>
      </c>
      <c r="R25" s="46" t="s">
        <v>199</v>
      </c>
      <c r="S25" s="35"/>
      <c r="T25" s="36">
        <f>T26</f>
        <v>0</v>
      </c>
    </row>
    <row r="26" spans="1:20" ht="49.5" customHeight="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9" t="s">
        <v>201</v>
      </c>
      <c r="P26" s="33">
        <v>1</v>
      </c>
      <c r="Q26" s="33">
        <v>4</v>
      </c>
      <c r="R26" s="46" t="s">
        <v>221</v>
      </c>
      <c r="S26" s="35"/>
      <c r="T26" s="36">
        <f>T27</f>
        <v>0</v>
      </c>
    </row>
    <row r="27" spans="1:20" ht="32.4" customHeight="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 t="s">
        <v>220</v>
      </c>
      <c r="P27" s="33">
        <v>1</v>
      </c>
      <c r="Q27" s="33">
        <v>4</v>
      </c>
      <c r="R27" s="46" t="s">
        <v>221</v>
      </c>
      <c r="S27" s="35">
        <v>200</v>
      </c>
      <c r="T27" s="36">
        <v>0</v>
      </c>
    </row>
    <row r="28" spans="1:20" ht="18.75" customHeight="1" x14ac:dyDescent="0.3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7" t="s">
        <v>192</v>
      </c>
      <c r="P28" s="29">
        <v>1</v>
      </c>
      <c r="Q28" s="29">
        <v>5</v>
      </c>
      <c r="R28" s="34"/>
      <c r="S28" s="35"/>
      <c r="T28" s="32">
        <f>T29</f>
        <v>3</v>
      </c>
    </row>
    <row r="29" spans="1:20" ht="49.5" customHeight="1" x14ac:dyDescent="0.3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5" t="s">
        <v>33</v>
      </c>
      <c r="P29" s="33">
        <v>1</v>
      </c>
      <c r="Q29" s="33">
        <v>5</v>
      </c>
      <c r="R29" s="46" t="s">
        <v>32</v>
      </c>
      <c r="S29" s="35"/>
      <c r="T29" s="36">
        <f>T30</f>
        <v>3</v>
      </c>
    </row>
    <row r="30" spans="1:20" ht="24" customHeight="1" x14ac:dyDescent="0.3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 t="s">
        <v>193</v>
      </c>
      <c r="P30" s="33">
        <v>1</v>
      </c>
      <c r="Q30" s="33">
        <v>5</v>
      </c>
      <c r="R30" s="46" t="s">
        <v>30</v>
      </c>
      <c r="S30" s="35"/>
      <c r="T30" s="36">
        <f>T31</f>
        <v>3</v>
      </c>
    </row>
    <row r="31" spans="1:20" ht="48" customHeight="1" x14ac:dyDescent="0.3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5" t="s">
        <v>194</v>
      </c>
      <c r="P31" s="33">
        <v>1</v>
      </c>
      <c r="Q31" s="33">
        <v>5</v>
      </c>
      <c r="R31" s="46" t="s">
        <v>195</v>
      </c>
      <c r="S31" s="35"/>
      <c r="T31" s="36">
        <f>T32</f>
        <v>3</v>
      </c>
    </row>
    <row r="32" spans="1:20" ht="34.950000000000003" customHeight="1" x14ac:dyDescent="0.3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 t="s">
        <v>220</v>
      </c>
      <c r="P32" s="33">
        <v>1</v>
      </c>
      <c r="Q32" s="33">
        <v>5</v>
      </c>
      <c r="R32" s="46" t="s">
        <v>195</v>
      </c>
      <c r="S32" s="35">
        <v>244</v>
      </c>
      <c r="T32" s="36">
        <v>3</v>
      </c>
    </row>
    <row r="33" spans="1:20" ht="47.25" customHeight="1" x14ac:dyDescent="0.3">
      <c r="A33" s="74" t="s">
        <v>156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29">
        <v>1</v>
      </c>
      <c r="Q33" s="29">
        <v>6</v>
      </c>
      <c r="R33" s="30">
        <v>0</v>
      </c>
      <c r="S33" s="31">
        <v>0</v>
      </c>
      <c r="T33" s="32">
        <f>T34</f>
        <v>4130</v>
      </c>
    </row>
    <row r="34" spans="1:20" ht="53.25" customHeight="1" x14ac:dyDescent="0.3">
      <c r="A34" s="74" t="s">
        <v>33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29">
        <v>1</v>
      </c>
      <c r="Q34" s="29">
        <v>6</v>
      </c>
      <c r="R34" s="30" t="s">
        <v>32</v>
      </c>
      <c r="S34" s="31" t="s">
        <v>0</v>
      </c>
      <c r="T34" s="32">
        <f>T35</f>
        <v>4130</v>
      </c>
    </row>
    <row r="35" spans="1:20" ht="33.75" customHeight="1" x14ac:dyDescent="0.3">
      <c r="A35" s="75" t="s">
        <v>86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33">
        <v>1</v>
      </c>
      <c r="Q35" s="33">
        <v>6</v>
      </c>
      <c r="R35" s="34" t="s">
        <v>85</v>
      </c>
      <c r="S35" s="35" t="s">
        <v>0</v>
      </c>
      <c r="T35" s="36">
        <f>T36</f>
        <v>4130</v>
      </c>
    </row>
    <row r="36" spans="1:20" ht="21.75" customHeight="1" x14ac:dyDescent="0.3">
      <c r="A36" s="74" t="s">
        <v>84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29">
        <v>1</v>
      </c>
      <c r="Q36" s="29">
        <v>6</v>
      </c>
      <c r="R36" s="30" t="s">
        <v>83</v>
      </c>
      <c r="S36" s="31" t="s">
        <v>0</v>
      </c>
      <c r="T36" s="32">
        <f>T37+T38+T40+T39</f>
        <v>4130</v>
      </c>
    </row>
    <row r="37" spans="1:20" ht="69.75" customHeight="1" x14ac:dyDescent="0.3">
      <c r="A37" s="75" t="s">
        <v>79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33">
        <v>1</v>
      </c>
      <c r="Q37" s="33">
        <v>6</v>
      </c>
      <c r="R37" s="34" t="s">
        <v>83</v>
      </c>
      <c r="S37" s="35" t="s">
        <v>78</v>
      </c>
      <c r="T37" s="36">
        <f>469+3395</f>
        <v>3864</v>
      </c>
    </row>
    <row r="38" spans="1:20" ht="31.5" customHeight="1" x14ac:dyDescent="0.3">
      <c r="A38" s="75" t="s">
        <v>220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33">
        <v>1</v>
      </c>
      <c r="Q38" s="33">
        <v>6</v>
      </c>
      <c r="R38" s="34" t="s">
        <v>83</v>
      </c>
      <c r="S38" s="35">
        <v>200</v>
      </c>
      <c r="T38" s="36">
        <f>10+249</f>
        <v>259</v>
      </c>
    </row>
    <row r="39" spans="1:20" ht="31.5" customHeight="1" x14ac:dyDescent="0.3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 t="s">
        <v>36</v>
      </c>
      <c r="P39" s="33">
        <v>1</v>
      </c>
      <c r="Q39" s="33">
        <v>6</v>
      </c>
      <c r="R39" s="46" t="s">
        <v>83</v>
      </c>
      <c r="S39" s="35">
        <v>300</v>
      </c>
      <c r="T39" s="36">
        <v>6</v>
      </c>
    </row>
    <row r="40" spans="1:20" ht="18.75" customHeight="1" x14ac:dyDescent="0.3">
      <c r="A40" s="75" t="s">
        <v>77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33">
        <v>1</v>
      </c>
      <c r="Q40" s="33">
        <v>6</v>
      </c>
      <c r="R40" s="34" t="s">
        <v>83</v>
      </c>
      <c r="S40" s="35" t="s">
        <v>75</v>
      </c>
      <c r="T40" s="36">
        <v>1</v>
      </c>
    </row>
    <row r="41" spans="1:20" ht="20.25" customHeight="1" x14ac:dyDescent="0.3">
      <c r="A41" s="74" t="s">
        <v>50</v>
      </c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29">
        <v>1</v>
      </c>
      <c r="Q41" s="29">
        <v>11</v>
      </c>
      <c r="R41" s="30">
        <v>0</v>
      </c>
      <c r="S41" s="31">
        <v>0</v>
      </c>
      <c r="T41" s="32">
        <f>T42</f>
        <v>4000</v>
      </c>
    </row>
    <row r="42" spans="1:20" ht="35.25" customHeight="1" x14ac:dyDescent="0.3">
      <c r="A42" s="74" t="s">
        <v>12</v>
      </c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29">
        <v>1</v>
      </c>
      <c r="Q42" s="29">
        <v>11</v>
      </c>
      <c r="R42" s="30" t="s">
        <v>11</v>
      </c>
      <c r="S42" s="31" t="s">
        <v>0</v>
      </c>
      <c r="T42" s="32">
        <f>T43</f>
        <v>4000</v>
      </c>
    </row>
    <row r="43" spans="1:20" ht="19.5" customHeight="1" x14ac:dyDescent="0.3">
      <c r="A43" s="74" t="s">
        <v>50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29">
        <v>1</v>
      </c>
      <c r="Q43" s="29">
        <v>11</v>
      </c>
      <c r="R43" s="30" t="s">
        <v>49</v>
      </c>
      <c r="S43" s="31" t="s">
        <v>0</v>
      </c>
      <c r="T43" s="32">
        <f>T44</f>
        <v>4000</v>
      </c>
    </row>
    <row r="44" spans="1:20" ht="15.75" customHeight="1" x14ac:dyDescent="0.3">
      <c r="A44" s="75" t="s">
        <v>48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33">
        <v>1</v>
      </c>
      <c r="Q44" s="33">
        <v>11</v>
      </c>
      <c r="R44" s="34" t="s">
        <v>47</v>
      </c>
      <c r="S44" s="35" t="s">
        <v>0</v>
      </c>
      <c r="T44" s="36">
        <f>T45</f>
        <v>4000</v>
      </c>
    </row>
    <row r="45" spans="1:20" ht="17.25" customHeight="1" x14ac:dyDescent="0.3">
      <c r="A45" s="75" t="s">
        <v>77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33">
        <v>1</v>
      </c>
      <c r="Q45" s="33">
        <v>11</v>
      </c>
      <c r="R45" s="34" t="s">
        <v>47</v>
      </c>
      <c r="S45" s="35" t="s">
        <v>75</v>
      </c>
      <c r="T45" s="36">
        <v>4000</v>
      </c>
    </row>
    <row r="46" spans="1:20" ht="17.25" customHeight="1" x14ac:dyDescent="0.3">
      <c r="A46" s="74" t="s">
        <v>155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29">
        <v>1</v>
      </c>
      <c r="Q46" s="29">
        <v>13</v>
      </c>
      <c r="R46" s="30">
        <v>0</v>
      </c>
      <c r="S46" s="31">
        <v>0</v>
      </c>
      <c r="T46" s="32">
        <f>T47+T54+T62+T71+T75+T67+T59</f>
        <v>2845.3</v>
      </c>
    </row>
    <row r="47" spans="1:20" ht="51" customHeight="1" x14ac:dyDescent="0.3">
      <c r="A47" s="74" t="s">
        <v>33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29">
        <v>1</v>
      </c>
      <c r="Q47" s="29">
        <v>13</v>
      </c>
      <c r="R47" s="30" t="s">
        <v>32</v>
      </c>
      <c r="S47" s="31" t="s">
        <v>0</v>
      </c>
      <c r="T47" s="32">
        <f>T48</f>
        <v>416.3</v>
      </c>
    </row>
    <row r="48" spans="1:20" ht="18.75" customHeight="1" x14ac:dyDescent="0.3">
      <c r="A48" s="75" t="s">
        <v>31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33">
        <v>1</v>
      </c>
      <c r="Q48" s="33">
        <v>13</v>
      </c>
      <c r="R48" s="34" t="s">
        <v>30</v>
      </c>
      <c r="S48" s="35" t="s">
        <v>0</v>
      </c>
      <c r="T48" s="36">
        <f>T51+T49</f>
        <v>416.3</v>
      </c>
    </row>
    <row r="49" spans="1:20" ht="32.4" customHeight="1" x14ac:dyDescent="0.3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 t="s">
        <v>251</v>
      </c>
      <c r="P49" s="33">
        <v>1</v>
      </c>
      <c r="Q49" s="33">
        <v>13</v>
      </c>
      <c r="R49" s="46" t="s">
        <v>252</v>
      </c>
      <c r="S49" s="35"/>
      <c r="T49" s="36">
        <f>T50</f>
        <v>171.3</v>
      </c>
    </row>
    <row r="50" spans="1:20" ht="37.799999999999997" customHeight="1" x14ac:dyDescent="0.3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 t="s">
        <v>220</v>
      </c>
      <c r="P50" s="33">
        <v>1</v>
      </c>
      <c r="Q50" s="33">
        <v>13</v>
      </c>
      <c r="R50" s="46" t="s">
        <v>252</v>
      </c>
      <c r="S50" s="35">
        <v>200</v>
      </c>
      <c r="T50" s="36">
        <v>171.3</v>
      </c>
    </row>
    <row r="51" spans="1:20" ht="19.5" customHeight="1" x14ac:dyDescent="0.3">
      <c r="A51" s="75" t="s">
        <v>154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33">
        <v>1</v>
      </c>
      <c r="Q51" s="33">
        <v>13</v>
      </c>
      <c r="R51" s="34" t="s">
        <v>153</v>
      </c>
      <c r="S51" s="35" t="s">
        <v>0</v>
      </c>
      <c r="T51" s="36">
        <f>T52+T53</f>
        <v>245</v>
      </c>
    </row>
    <row r="52" spans="1:20" ht="62.25" customHeight="1" x14ac:dyDescent="0.3">
      <c r="A52" s="75" t="s">
        <v>79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33">
        <v>1</v>
      </c>
      <c r="Q52" s="33">
        <v>13</v>
      </c>
      <c r="R52" s="34" t="s">
        <v>153</v>
      </c>
      <c r="S52" s="35" t="s">
        <v>78</v>
      </c>
      <c r="T52" s="36">
        <v>224</v>
      </c>
    </row>
    <row r="53" spans="1:20" ht="31.95" customHeight="1" x14ac:dyDescent="0.3">
      <c r="A53" s="75" t="s">
        <v>220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33">
        <v>1</v>
      </c>
      <c r="Q53" s="33">
        <v>13</v>
      </c>
      <c r="R53" s="34" t="s">
        <v>153</v>
      </c>
      <c r="S53" s="35">
        <v>200</v>
      </c>
      <c r="T53" s="36">
        <v>21</v>
      </c>
    </row>
    <row r="54" spans="1:20" ht="30" customHeight="1" x14ac:dyDescent="0.3">
      <c r="A54" s="74" t="s">
        <v>20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29">
        <v>1</v>
      </c>
      <c r="Q54" s="29">
        <v>13</v>
      </c>
      <c r="R54" s="30" t="s">
        <v>19</v>
      </c>
      <c r="S54" s="31" t="s">
        <v>0</v>
      </c>
      <c r="T54" s="32">
        <f>T55</f>
        <v>1578</v>
      </c>
    </row>
    <row r="55" spans="1:20" ht="35.25" customHeight="1" x14ac:dyDescent="0.3">
      <c r="A55" s="75" t="s">
        <v>18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33">
        <v>1</v>
      </c>
      <c r="Q55" s="33">
        <v>13</v>
      </c>
      <c r="R55" s="34" t="s">
        <v>17</v>
      </c>
      <c r="S55" s="35" t="s">
        <v>0</v>
      </c>
      <c r="T55" s="36">
        <f>T56</f>
        <v>1578</v>
      </c>
    </row>
    <row r="56" spans="1:20" ht="66.75" customHeight="1" x14ac:dyDescent="0.3">
      <c r="A56" s="74" t="s">
        <v>80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29">
        <v>1</v>
      </c>
      <c r="Q56" s="29">
        <v>13</v>
      </c>
      <c r="R56" s="30" t="s">
        <v>76</v>
      </c>
      <c r="S56" s="31" t="s">
        <v>0</v>
      </c>
      <c r="T56" s="32">
        <f>T57+T58</f>
        <v>1578</v>
      </c>
    </row>
    <row r="57" spans="1:20" ht="51" customHeight="1" x14ac:dyDescent="0.3">
      <c r="A57" s="75" t="s">
        <v>79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33">
        <v>1</v>
      </c>
      <c r="Q57" s="33">
        <v>13</v>
      </c>
      <c r="R57" s="34" t="s">
        <v>76</v>
      </c>
      <c r="S57" s="35" t="s">
        <v>78</v>
      </c>
      <c r="T57" s="36">
        <v>1492</v>
      </c>
    </row>
    <row r="58" spans="1:20" ht="31.2" customHeight="1" x14ac:dyDescent="0.3">
      <c r="A58" s="75" t="s">
        <v>220</v>
      </c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33">
        <v>1</v>
      </c>
      <c r="Q58" s="33">
        <v>13</v>
      </c>
      <c r="R58" s="34" t="s">
        <v>76</v>
      </c>
      <c r="S58" s="35">
        <v>200</v>
      </c>
      <c r="T58" s="36">
        <v>86</v>
      </c>
    </row>
    <row r="59" spans="1:20" ht="51.6" customHeight="1" x14ac:dyDescent="0.3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0" t="s">
        <v>242</v>
      </c>
      <c r="P59" s="29">
        <v>1</v>
      </c>
      <c r="Q59" s="29">
        <v>13</v>
      </c>
      <c r="R59" s="1">
        <v>2600000000</v>
      </c>
      <c r="S59" s="31"/>
      <c r="T59" s="32">
        <f>T60</f>
        <v>197</v>
      </c>
    </row>
    <row r="60" spans="1:20" ht="55.2" customHeight="1" x14ac:dyDescent="0.3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0" t="s">
        <v>242</v>
      </c>
      <c r="P60" s="29">
        <v>1</v>
      </c>
      <c r="Q60" s="29">
        <v>13</v>
      </c>
      <c r="R60" s="1">
        <v>2600060990</v>
      </c>
      <c r="S60" s="31"/>
      <c r="T60" s="32">
        <f>T61</f>
        <v>197</v>
      </c>
    </row>
    <row r="61" spans="1:20" ht="31.2" customHeight="1" x14ac:dyDescent="0.3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1" t="s">
        <v>220</v>
      </c>
      <c r="P61" s="33">
        <v>1</v>
      </c>
      <c r="Q61" s="33">
        <v>13</v>
      </c>
      <c r="R61" s="42">
        <v>2600060990</v>
      </c>
      <c r="S61" s="35">
        <v>200</v>
      </c>
      <c r="T61" s="36">
        <v>197</v>
      </c>
    </row>
    <row r="62" spans="1:20" ht="21.75" customHeight="1" x14ac:dyDescent="0.3">
      <c r="A62" s="74" t="s">
        <v>120</v>
      </c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29">
        <v>1</v>
      </c>
      <c r="Q62" s="29">
        <v>13</v>
      </c>
      <c r="R62" s="30" t="s">
        <v>119</v>
      </c>
      <c r="S62" s="31" t="s">
        <v>0</v>
      </c>
      <c r="T62" s="32">
        <f>T63</f>
        <v>572</v>
      </c>
    </row>
    <row r="63" spans="1:20" ht="20.25" customHeight="1" x14ac:dyDescent="0.3">
      <c r="A63" s="74" t="s">
        <v>152</v>
      </c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29">
        <v>1</v>
      </c>
      <c r="Q63" s="29">
        <v>13</v>
      </c>
      <c r="R63" s="30" t="s">
        <v>151</v>
      </c>
      <c r="S63" s="31" t="s">
        <v>0</v>
      </c>
      <c r="T63" s="32">
        <f>T64</f>
        <v>572</v>
      </c>
    </row>
    <row r="64" spans="1:20" ht="33.75" customHeight="1" x14ac:dyDescent="0.3">
      <c r="A64" s="74" t="s">
        <v>150</v>
      </c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29">
        <v>1</v>
      </c>
      <c r="Q64" s="29">
        <v>13</v>
      </c>
      <c r="R64" s="30" t="s">
        <v>149</v>
      </c>
      <c r="S64" s="31" t="s">
        <v>0</v>
      </c>
      <c r="T64" s="32">
        <f>T65+T66</f>
        <v>572</v>
      </c>
    </row>
    <row r="65" spans="1:20" ht="33.6" customHeight="1" x14ac:dyDescent="0.3">
      <c r="A65" s="75" t="s">
        <v>220</v>
      </c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33">
        <v>1</v>
      </c>
      <c r="Q65" s="33">
        <v>13</v>
      </c>
      <c r="R65" s="34" t="s">
        <v>149</v>
      </c>
      <c r="S65" s="35">
        <v>200</v>
      </c>
      <c r="T65" s="36">
        <v>552</v>
      </c>
    </row>
    <row r="66" spans="1:20" ht="20.25" customHeight="1" x14ac:dyDescent="0.3">
      <c r="A66" s="75" t="s">
        <v>77</v>
      </c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33">
        <v>1</v>
      </c>
      <c r="Q66" s="33">
        <v>13</v>
      </c>
      <c r="R66" s="34" t="s">
        <v>149</v>
      </c>
      <c r="S66" s="35" t="s">
        <v>75</v>
      </c>
      <c r="T66" s="36">
        <v>20</v>
      </c>
    </row>
    <row r="67" spans="1:20" ht="20.25" customHeight="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50" t="s">
        <v>198</v>
      </c>
      <c r="P67" s="33">
        <v>1</v>
      </c>
      <c r="Q67" s="33">
        <v>13</v>
      </c>
      <c r="R67" s="46" t="s">
        <v>202</v>
      </c>
      <c r="S67" s="35"/>
      <c r="T67" s="36">
        <f>T68</f>
        <v>0</v>
      </c>
    </row>
    <row r="68" spans="1:20" ht="20.25" customHeight="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 t="s">
        <v>200</v>
      </c>
      <c r="P68" s="33">
        <v>1</v>
      </c>
      <c r="Q68" s="33">
        <v>13</v>
      </c>
      <c r="R68" s="46" t="s">
        <v>199</v>
      </c>
      <c r="S68" s="35"/>
      <c r="T68" s="36">
        <f>T69</f>
        <v>0</v>
      </c>
    </row>
    <row r="69" spans="1:20" ht="53.25" customHeight="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 t="s">
        <v>201</v>
      </c>
      <c r="P69" s="33">
        <v>1</v>
      </c>
      <c r="Q69" s="33">
        <v>13</v>
      </c>
      <c r="R69" s="46" t="s">
        <v>221</v>
      </c>
      <c r="S69" s="35"/>
      <c r="T69" s="36">
        <f>T70</f>
        <v>0</v>
      </c>
    </row>
    <row r="70" spans="1:20" ht="32.4" customHeight="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 t="s">
        <v>220</v>
      </c>
      <c r="P70" s="33">
        <v>1</v>
      </c>
      <c r="Q70" s="33">
        <v>13</v>
      </c>
      <c r="R70" s="46" t="s">
        <v>221</v>
      </c>
      <c r="S70" s="35">
        <v>200</v>
      </c>
      <c r="T70" s="36">
        <v>0</v>
      </c>
    </row>
    <row r="71" spans="1:20" ht="48.75" customHeight="1" x14ac:dyDescent="0.3">
      <c r="A71" s="74" t="s">
        <v>61</v>
      </c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29">
        <v>1</v>
      </c>
      <c r="Q71" s="29">
        <v>13</v>
      </c>
      <c r="R71" s="30" t="s">
        <v>60</v>
      </c>
      <c r="S71" s="31" t="s">
        <v>0</v>
      </c>
      <c r="T71" s="32">
        <v>18</v>
      </c>
    </row>
    <row r="72" spans="1:20" ht="18.75" customHeight="1" x14ac:dyDescent="0.3">
      <c r="A72" s="75" t="s">
        <v>59</v>
      </c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33">
        <v>1</v>
      </c>
      <c r="Q72" s="33">
        <v>13</v>
      </c>
      <c r="R72" s="34" t="s">
        <v>58</v>
      </c>
      <c r="S72" s="35" t="s">
        <v>0</v>
      </c>
      <c r="T72" s="36">
        <v>18</v>
      </c>
    </row>
    <row r="73" spans="1:20" ht="94.5" customHeight="1" x14ac:dyDescent="0.3">
      <c r="A73" s="75" t="s">
        <v>57</v>
      </c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33">
        <v>1</v>
      </c>
      <c r="Q73" s="33">
        <v>13</v>
      </c>
      <c r="R73" s="34" t="s">
        <v>56</v>
      </c>
      <c r="S73" s="35" t="s">
        <v>0</v>
      </c>
      <c r="T73" s="36">
        <v>18</v>
      </c>
    </row>
    <row r="74" spans="1:20" ht="19.5" customHeight="1" x14ac:dyDescent="0.3">
      <c r="A74" s="75" t="s">
        <v>3</v>
      </c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33">
        <v>1</v>
      </c>
      <c r="Q74" s="33">
        <v>13</v>
      </c>
      <c r="R74" s="34" t="s">
        <v>56</v>
      </c>
      <c r="S74" s="35" t="s">
        <v>1</v>
      </c>
      <c r="T74" s="36">
        <v>18</v>
      </c>
    </row>
    <row r="75" spans="1:20" ht="23.25" customHeight="1" x14ac:dyDescent="0.3">
      <c r="A75" s="74" t="s">
        <v>148</v>
      </c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29">
        <v>1</v>
      </c>
      <c r="Q75" s="29">
        <v>13</v>
      </c>
      <c r="R75" s="30" t="s">
        <v>147</v>
      </c>
      <c r="S75" s="31" t="s">
        <v>0</v>
      </c>
      <c r="T75" s="32">
        <f>T76</f>
        <v>64</v>
      </c>
    </row>
    <row r="76" spans="1:20" ht="22.5" customHeight="1" x14ac:dyDescent="0.3">
      <c r="A76" s="74" t="s">
        <v>146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29">
        <v>1</v>
      </c>
      <c r="Q76" s="29">
        <v>13</v>
      </c>
      <c r="R76" s="30" t="s">
        <v>145</v>
      </c>
      <c r="S76" s="31" t="s">
        <v>0</v>
      </c>
      <c r="T76" s="32">
        <f>T77</f>
        <v>64</v>
      </c>
    </row>
    <row r="77" spans="1:20" ht="30.6" customHeight="1" x14ac:dyDescent="0.3">
      <c r="A77" s="75" t="s">
        <v>220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33">
        <v>1</v>
      </c>
      <c r="Q77" s="33">
        <v>13</v>
      </c>
      <c r="R77" s="34" t="s">
        <v>145</v>
      </c>
      <c r="S77" s="35">
        <v>200</v>
      </c>
      <c r="T77" s="36">
        <v>64</v>
      </c>
    </row>
    <row r="78" spans="1:20" ht="19.5" customHeight="1" x14ac:dyDescent="0.3">
      <c r="A78" s="74" t="s">
        <v>144</v>
      </c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29">
        <v>2</v>
      </c>
      <c r="Q78" s="29">
        <v>0</v>
      </c>
      <c r="R78" s="30">
        <v>0</v>
      </c>
      <c r="S78" s="31">
        <v>0</v>
      </c>
      <c r="T78" s="32">
        <f>T79</f>
        <v>819.4</v>
      </c>
    </row>
    <row r="79" spans="1:20" ht="19.5" customHeight="1" x14ac:dyDescent="0.3">
      <c r="A79" s="74" t="s">
        <v>143</v>
      </c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29">
        <v>2</v>
      </c>
      <c r="Q79" s="29">
        <v>3</v>
      </c>
      <c r="R79" s="30">
        <v>0</v>
      </c>
      <c r="S79" s="31">
        <v>0</v>
      </c>
      <c r="T79" s="32">
        <f>T80</f>
        <v>819.4</v>
      </c>
    </row>
    <row r="80" spans="1:20" ht="49.5" customHeight="1" x14ac:dyDescent="0.3">
      <c r="A80" s="75" t="s">
        <v>33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33">
        <v>2</v>
      </c>
      <c r="Q80" s="33">
        <v>3</v>
      </c>
      <c r="R80" s="34" t="s">
        <v>32</v>
      </c>
      <c r="S80" s="35" t="s">
        <v>0</v>
      </c>
      <c r="T80" s="36">
        <f>T81</f>
        <v>819.4</v>
      </c>
    </row>
    <row r="81" spans="1:20" ht="22.5" customHeight="1" x14ac:dyDescent="0.3">
      <c r="A81" s="75" t="s">
        <v>31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33">
        <v>2</v>
      </c>
      <c r="Q81" s="33">
        <v>3</v>
      </c>
      <c r="R81" s="34" t="s">
        <v>30</v>
      </c>
      <c r="S81" s="35" t="s">
        <v>0</v>
      </c>
      <c r="T81" s="36">
        <f>T82</f>
        <v>819.4</v>
      </c>
    </row>
    <row r="82" spans="1:20" ht="37.5" customHeight="1" x14ac:dyDescent="0.3">
      <c r="A82" s="75" t="s">
        <v>142</v>
      </c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33">
        <v>2</v>
      </c>
      <c r="Q82" s="33">
        <v>3</v>
      </c>
      <c r="R82" s="34" t="s">
        <v>141</v>
      </c>
      <c r="S82" s="35" t="s">
        <v>0</v>
      </c>
      <c r="T82" s="36">
        <f>T83</f>
        <v>819.4</v>
      </c>
    </row>
    <row r="83" spans="1:20" ht="18" customHeight="1" x14ac:dyDescent="0.3">
      <c r="A83" s="75" t="s">
        <v>3</v>
      </c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33">
        <v>2</v>
      </c>
      <c r="Q83" s="33">
        <v>3</v>
      </c>
      <c r="R83" s="34" t="s">
        <v>141</v>
      </c>
      <c r="S83" s="35" t="s">
        <v>1</v>
      </c>
      <c r="T83" s="36">
        <v>819.4</v>
      </c>
    </row>
    <row r="84" spans="1:20" ht="32.25" customHeight="1" x14ac:dyDescent="0.3">
      <c r="A84" s="74" t="s">
        <v>140</v>
      </c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29">
        <v>3</v>
      </c>
      <c r="Q84" s="29">
        <v>0</v>
      </c>
      <c r="R84" s="30">
        <v>0</v>
      </c>
      <c r="S84" s="31">
        <v>0</v>
      </c>
      <c r="T84" s="32">
        <f>T85+T96</f>
        <v>1773</v>
      </c>
    </row>
    <row r="85" spans="1:20" ht="36.75" customHeight="1" x14ac:dyDescent="0.3">
      <c r="A85" s="74" t="s">
        <v>139</v>
      </c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29">
        <v>3</v>
      </c>
      <c r="Q85" s="29">
        <v>9</v>
      </c>
      <c r="R85" s="30">
        <v>0</v>
      </c>
      <c r="S85" s="31">
        <v>0</v>
      </c>
      <c r="T85" s="32">
        <f>T86+T90+T92</f>
        <v>1598</v>
      </c>
    </row>
    <row r="86" spans="1:20" ht="63.75" customHeight="1" x14ac:dyDescent="0.3">
      <c r="A86" s="74" t="s">
        <v>138</v>
      </c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29">
        <v>3</v>
      </c>
      <c r="Q86" s="29">
        <v>9</v>
      </c>
      <c r="R86" s="30" t="s">
        <v>137</v>
      </c>
      <c r="S86" s="31" t="s">
        <v>0</v>
      </c>
      <c r="T86" s="32">
        <f>T87</f>
        <v>1395</v>
      </c>
    </row>
    <row r="87" spans="1:20" ht="61.5" customHeight="1" x14ac:dyDescent="0.3">
      <c r="A87" s="75" t="s">
        <v>136</v>
      </c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33">
        <v>3</v>
      </c>
      <c r="Q87" s="33">
        <v>9</v>
      </c>
      <c r="R87" s="34" t="s">
        <v>135</v>
      </c>
      <c r="S87" s="35" t="s">
        <v>0</v>
      </c>
      <c r="T87" s="36">
        <f>T88+T89</f>
        <v>1395</v>
      </c>
    </row>
    <row r="88" spans="1:20" ht="72" customHeight="1" x14ac:dyDescent="0.3">
      <c r="A88" s="75" t="s">
        <v>79</v>
      </c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33">
        <v>3</v>
      </c>
      <c r="Q88" s="33">
        <v>9</v>
      </c>
      <c r="R88" s="34" t="s">
        <v>135</v>
      </c>
      <c r="S88" s="35" t="s">
        <v>78</v>
      </c>
      <c r="T88" s="36">
        <v>1335</v>
      </c>
    </row>
    <row r="89" spans="1:20" ht="31.95" customHeight="1" x14ac:dyDescent="0.3">
      <c r="A89" s="75" t="s">
        <v>220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33">
        <v>3</v>
      </c>
      <c r="Q89" s="33">
        <v>9</v>
      </c>
      <c r="R89" s="34" t="s">
        <v>135</v>
      </c>
      <c r="S89" s="35">
        <v>200</v>
      </c>
      <c r="T89" s="36">
        <v>60</v>
      </c>
    </row>
    <row r="90" spans="1:20" ht="50.25" customHeight="1" x14ac:dyDescent="0.3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57" t="s">
        <v>213</v>
      </c>
      <c r="P90" s="29">
        <v>3</v>
      </c>
      <c r="Q90" s="29">
        <v>9</v>
      </c>
      <c r="R90" s="37">
        <v>2500000000</v>
      </c>
      <c r="S90" s="31"/>
      <c r="T90" s="32">
        <f>T91</f>
        <v>2</v>
      </c>
    </row>
    <row r="91" spans="1:20" ht="47.25" customHeight="1" x14ac:dyDescent="0.3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58" t="s">
        <v>214</v>
      </c>
      <c r="P91" s="33">
        <v>3</v>
      </c>
      <c r="Q91" s="33">
        <v>9</v>
      </c>
      <c r="R91" s="38">
        <v>2500060990</v>
      </c>
      <c r="S91" s="35">
        <v>200</v>
      </c>
      <c r="T91" s="36">
        <v>2</v>
      </c>
    </row>
    <row r="92" spans="1:20" ht="45.75" customHeight="1" x14ac:dyDescent="0.3">
      <c r="A92" s="74" t="s">
        <v>61</v>
      </c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29">
        <v>3</v>
      </c>
      <c r="Q92" s="29">
        <v>9</v>
      </c>
      <c r="R92" s="30" t="s">
        <v>60</v>
      </c>
      <c r="S92" s="31" t="s">
        <v>0</v>
      </c>
      <c r="T92" s="32">
        <f>T93</f>
        <v>201</v>
      </c>
    </row>
    <row r="93" spans="1:20" ht="20.25" customHeight="1" x14ac:dyDescent="0.3">
      <c r="A93" s="74" t="s">
        <v>59</v>
      </c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29">
        <v>3</v>
      </c>
      <c r="Q93" s="29">
        <v>9</v>
      </c>
      <c r="R93" s="30" t="s">
        <v>58</v>
      </c>
      <c r="S93" s="31" t="s">
        <v>0</v>
      </c>
      <c r="T93" s="32">
        <f>T94</f>
        <v>201</v>
      </c>
    </row>
    <row r="94" spans="1:20" ht="99" customHeight="1" x14ac:dyDescent="0.3">
      <c r="A94" s="75" t="s">
        <v>57</v>
      </c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33">
        <v>3</v>
      </c>
      <c r="Q94" s="33">
        <v>9</v>
      </c>
      <c r="R94" s="34" t="s">
        <v>56</v>
      </c>
      <c r="S94" s="35" t="s">
        <v>0</v>
      </c>
      <c r="T94" s="36">
        <f>T95</f>
        <v>201</v>
      </c>
    </row>
    <row r="95" spans="1:20" ht="18.75" customHeight="1" x14ac:dyDescent="0.3">
      <c r="A95" s="75" t="s">
        <v>3</v>
      </c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33">
        <v>3</v>
      </c>
      <c r="Q95" s="33">
        <v>9</v>
      </c>
      <c r="R95" s="34" t="s">
        <v>56</v>
      </c>
      <c r="S95" s="35" t="s">
        <v>1</v>
      </c>
      <c r="T95" s="36">
        <v>201</v>
      </c>
    </row>
    <row r="96" spans="1:20" ht="32.25" customHeight="1" x14ac:dyDescent="0.3">
      <c r="A96" s="74" t="s">
        <v>134</v>
      </c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29">
        <v>3</v>
      </c>
      <c r="Q96" s="29">
        <v>14</v>
      </c>
      <c r="R96" s="30">
        <v>0</v>
      </c>
      <c r="S96" s="31">
        <v>0</v>
      </c>
      <c r="T96" s="32">
        <f>T97+T100</f>
        <v>175</v>
      </c>
    </row>
    <row r="97" spans="1:20" ht="49.5" customHeight="1" x14ac:dyDescent="0.3">
      <c r="A97" s="74" t="s">
        <v>133</v>
      </c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29">
        <v>3</v>
      </c>
      <c r="Q97" s="29">
        <v>14</v>
      </c>
      <c r="R97" s="30" t="s">
        <v>132</v>
      </c>
      <c r="S97" s="31" t="s">
        <v>0</v>
      </c>
      <c r="T97" s="32">
        <f>T98</f>
        <v>170</v>
      </c>
    </row>
    <row r="98" spans="1:20" ht="66.75" customHeight="1" x14ac:dyDescent="0.3">
      <c r="A98" s="75" t="s">
        <v>131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33">
        <v>3</v>
      </c>
      <c r="Q98" s="33">
        <v>14</v>
      </c>
      <c r="R98" s="34" t="s">
        <v>130</v>
      </c>
      <c r="S98" s="35" t="s">
        <v>0</v>
      </c>
      <c r="T98" s="36">
        <f>T99</f>
        <v>170</v>
      </c>
    </row>
    <row r="99" spans="1:20" ht="30.6" customHeight="1" x14ac:dyDescent="0.3">
      <c r="A99" s="75" t="s">
        <v>220</v>
      </c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33">
        <v>3</v>
      </c>
      <c r="Q99" s="33">
        <v>14</v>
      </c>
      <c r="R99" s="34" t="s">
        <v>130</v>
      </c>
      <c r="S99" s="35">
        <v>200</v>
      </c>
      <c r="T99" s="36">
        <v>170</v>
      </c>
    </row>
    <row r="100" spans="1:20" ht="48.75" customHeight="1" x14ac:dyDescent="0.3">
      <c r="A100" s="74" t="s">
        <v>250</v>
      </c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29">
        <v>3</v>
      </c>
      <c r="Q100" s="29">
        <v>14</v>
      </c>
      <c r="R100" s="30" t="s">
        <v>129</v>
      </c>
      <c r="S100" s="31" t="s">
        <v>0</v>
      </c>
      <c r="T100" s="32">
        <f>T101</f>
        <v>5</v>
      </c>
    </row>
    <row r="101" spans="1:20" ht="53.25" customHeight="1" x14ac:dyDescent="0.3">
      <c r="A101" s="75" t="s">
        <v>249</v>
      </c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33">
        <v>3</v>
      </c>
      <c r="Q101" s="33">
        <v>14</v>
      </c>
      <c r="R101" s="34" t="s">
        <v>128</v>
      </c>
      <c r="S101" s="35" t="s">
        <v>0</v>
      </c>
      <c r="T101" s="36">
        <f>T102</f>
        <v>5</v>
      </c>
    </row>
    <row r="102" spans="1:20" ht="31.5" customHeight="1" x14ac:dyDescent="0.3">
      <c r="A102" s="75" t="s">
        <v>220</v>
      </c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33">
        <v>3</v>
      </c>
      <c r="Q102" s="33">
        <v>14</v>
      </c>
      <c r="R102" s="34" t="s">
        <v>128</v>
      </c>
      <c r="S102" s="35">
        <v>200</v>
      </c>
      <c r="T102" s="36">
        <v>5</v>
      </c>
    </row>
    <row r="103" spans="1:20" ht="18" customHeight="1" x14ac:dyDescent="0.3">
      <c r="A103" s="74" t="s">
        <v>127</v>
      </c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29">
        <v>4</v>
      </c>
      <c r="Q103" s="29">
        <v>0</v>
      </c>
      <c r="R103" s="30">
        <v>0</v>
      </c>
      <c r="S103" s="31">
        <v>0</v>
      </c>
      <c r="T103" s="32">
        <f>T104+T107+T115+T122</f>
        <v>3384</v>
      </c>
    </row>
    <row r="104" spans="1:20" ht="18" customHeight="1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 t="s">
        <v>185</v>
      </c>
      <c r="P104" s="29">
        <v>4</v>
      </c>
      <c r="Q104" s="29">
        <v>1</v>
      </c>
      <c r="R104" s="30"/>
      <c r="S104" s="31"/>
      <c r="T104" s="32">
        <f>T105</f>
        <v>78</v>
      </c>
    </row>
    <row r="105" spans="1:20" ht="38.25" customHeight="1" x14ac:dyDescent="0.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11" t="s">
        <v>247</v>
      </c>
      <c r="P105" s="29">
        <v>4</v>
      </c>
      <c r="Q105" s="29">
        <v>1</v>
      </c>
      <c r="R105" s="37">
        <v>1400000000</v>
      </c>
      <c r="S105" s="31"/>
      <c r="T105" s="32">
        <f>T106</f>
        <v>78</v>
      </c>
    </row>
    <row r="106" spans="1:20" ht="47.25" customHeight="1" x14ac:dyDescent="0.3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52" t="s">
        <v>248</v>
      </c>
      <c r="P106" s="33">
        <v>4</v>
      </c>
      <c r="Q106" s="33">
        <v>1</v>
      </c>
      <c r="R106" s="38">
        <v>1400060990</v>
      </c>
      <c r="S106" s="35">
        <v>200</v>
      </c>
      <c r="T106" s="36">
        <v>78</v>
      </c>
    </row>
    <row r="107" spans="1:20" ht="18" customHeight="1" x14ac:dyDescent="0.3">
      <c r="A107" s="74" t="s">
        <v>126</v>
      </c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29">
        <v>4</v>
      </c>
      <c r="Q107" s="29">
        <v>5</v>
      </c>
      <c r="R107" s="30">
        <v>0</v>
      </c>
      <c r="S107" s="31">
        <v>0</v>
      </c>
      <c r="T107" s="32">
        <f>T111+T108</f>
        <v>186</v>
      </c>
    </row>
    <row r="108" spans="1:20" ht="50.4" customHeight="1" x14ac:dyDescent="0.3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0" t="s">
        <v>222</v>
      </c>
      <c r="P108" s="29">
        <v>4</v>
      </c>
      <c r="Q108" s="29">
        <v>5</v>
      </c>
      <c r="R108" s="1">
        <v>2000000000</v>
      </c>
      <c r="S108" s="31"/>
      <c r="T108" s="32">
        <f>T109</f>
        <v>85</v>
      </c>
    </row>
    <row r="109" spans="1:20" ht="62.4" customHeight="1" x14ac:dyDescent="0.3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0" t="s">
        <v>223</v>
      </c>
      <c r="P109" s="29">
        <v>4</v>
      </c>
      <c r="Q109" s="29">
        <v>5</v>
      </c>
      <c r="R109" s="1">
        <v>2000060990</v>
      </c>
      <c r="S109" s="31"/>
      <c r="T109" s="32">
        <f>T110</f>
        <v>85</v>
      </c>
    </row>
    <row r="110" spans="1:20" ht="18" customHeight="1" x14ac:dyDescent="0.3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1" t="s">
        <v>77</v>
      </c>
      <c r="P110" s="33">
        <v>4</v>
      </c>
      <c r="Q110" s="33">
        <v>5</v>
      </c>
      <c r="R110" s="42">
        <v>2000060990</v>
      </c>
      <c r="S110" s="35">
        <v>800</v>
      </c>
      <c r="T110" s="32">
        <v>85</v>
      </c>
    </row>
    <row r="111" spans="1:20" ht="18.75" customHeight="1" x14ac:dyDescent="0.3">
      <c r="A111" s="74" t="s">
        <v>120</v>
      </c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29">
        <v>4</v>
      </c>
      <c r="Q111" s="29">
        <v>5</v>
      </c>
      <c r="R111" s="30" t="s">
        <v>119</v>
      </c>
      <c r="S111" s="31" t="s">
        <v>0</v>
      </c>
      <c r="T111" s="32">
        <f>T112</f>
        <v>101</v>
      </c>
    </row>
    <row r="112" spans="1:20" ht="20.25" customHeight="1" x14ac:dyDescent="0.3">
      <c r="A112" s="75" t="s">
        <v>125</v>
      </c>
      <c r="B112" s="75"/>
      <c r="C112" s="75"/>
      <c r="D112" s="75"/>
      <c r="E112" s="75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33">
        <v>4</v>
      </c>
      <c r="Q112" s="33">
        <v>5</v>
      </c>
      <c r="R112" s="34" t="s">
        <v>124</v>
      </c>
      <c r="S112" s="35" t="s">
        <v>0</v>
      </c>
      <c r="T112" s="36">
        <f>T113</f>
        <v>101</v>
      </c>
    </row>
    <row r="113" spans="1:20" ht="21.75" customHeight="1" x14ac:dyDescent="0.3">
      <c r="A113" s="75" t="s">
        <v>123</v>
      </c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33">
        <v>4</v>
      </c>
      <c r="Q113" s="33">
        <v>5</v>
      </c>
      <c r="R113" s="34" t="s">
        <v>122</v>
      </c>
      <c r="S113" s="35" t="s">
        <v>0</v>
      </c>
      <c r="T113" s="36">
        <f>T114</f>
        <v>101</v>
      </c>
    </row>
    <row r="114" spans="1:20" ht="30" customHeight="1" x14ac:dyDescent="0.3">
      <c r="A114" s="75" t="s">
        <v>220</v>
      </c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33">
        <v>4</v>
      </c>
      <c r="Q114" s="33">
        <v>5</v>
      </c>
      <c r="R114" s="34" t="s">
        <v>122</v>
      </c>
      <c r="S114" s="35">
        <v>200</v>
      </c>
      <c r="T114" s="36">
        <v>101</v>
      </c>
    </row>
    <row r="115" spans="1:20" ht="22.5" customHeight="1" x14ac:dyDescent="0.3">
      <c r="A115" s="74" t="s">
        <v>121</v>
      </c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29">
        <v>4</v>
      </c>
      <c r="Q115" s="29">
        <v>9</v>
      </c>
      <c r="R115" s="30">
        <v>0</v>
      </c>
      <c r="S115" s="31">
        <v>0</v>
      </c>
      <c r="T115" s="32">
        <f>T116+T120</f>
        <v>3105</v>
      </c>
    </row>
    <row r="116" spans="1:20" ht="36.75" customHeight="1" x14ac:dyDescent="0.3">
      <c r="A116" s="75" t="s">
        <v>61</v>
      </c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33">
        <v>4</v>
      </c>
      <c r="Q116" s="33">
        <v>9</v>
      </c>
      <c r="R116" s="34" t="s">
        <v>60</v>
      </c>
      <c r="S116" s="35" t="s">
        <v>0</v>
      </c>
      <c r="T116" s="36">
        <f>T117</f>
        <v>2163</v>
      </c>
    </row>
    <row r="117" spans="1:20" ht="21.75" customHeight="1" x14ac:dyDescent="0.3">
      <c r="A117" s="75" t="s">
        <v>59</v>
      </c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33">
        <v>4</v>
      </c>
      <c r="Q117" s="33">
        <v>9</v>
      </c>
      <c r="R117" s="34" t="s">
        <v>58</v>
      </c>
      <c r="S117" s="35" t="s">
        <v>0</v>
      </c>
      <c r="T117" s="36">
        <f>T118</f>
        <v>2163</v>
      </c>
    </row>
    <row r="118" spans="1:20" ht="99" customHeight="1" x14ac:dyDescent="0.3">
      <c r="A118" s="75" t="s">
        <v>57</v>
      </c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33">
        <v>4</v>
      </c>
      <c r="Q118" s="33">
        <v>9</v>
      </c>
      <c r="R118" s="34" t="s">
        <v>56</v>
      </c>
      <c r="S118" s="35" t="s">
        <v>0</v>
      </c>
      <c r="T118" s="36">
        <f>T119</f>
        <v>2163</v>
      </c>
    </row>
    <row r="119" spans="1:20" ht="18.75" customHeight="1" x14ac:dyDescent="0.3">
      <c r="A119" s="75" t="s">
        <v>3</v>
      </c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  <c r="M119" s="75"/>
      <c r="N119" s="75"/>
      <c r="O119" s="75"/>
      <c r="P119" s="33">
        <v>4</v>
      </c>
      <c r="Q119" s="33">
        <v>9</v>
      </c>
      <c r="R119" s="34" t="s">
        <v>56</v>
      </c>
      <c r="S119" s="35" t="s">
        <v>1</v>
      </c>
      <c r="T119" s="36">
        <v>2163</v>
      </c>
    </row>
    <row r="120" spans="1:20" ht="34.799999999999997" customHeight="1" x14ac:dyDescent="0.3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 t="s">
        <v>281</v>
      </c>
      <c r="P120" s="33">
        <v>4</v>
      </c>
      <c r="Q120" s="33">
        <v>9</v>
      </c>
      <c r="R120" s="46" t="s">
        <v>253</v>
      </c>
      <c r="S120" s="35"/>
      <c r="T120" s="36">
        <f>T121</f>
        <v>942</v>
      </c>
    </row>
    <row r="121" spans="1:20" ht="18.75" customHeight="1" x14ac:dyDescent="0.3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 t="s">
        <v>254</v>
      </c>
      <c r="P121" s="33">
        <v>4</v>
      </c>
      <c r="Q121" s="33">
        <v>9</v>
      </c>
      <c r="R121" s="46" t="s">
        <v>253</v>
      </c>
      <c r="S121" s="35">
        <v>500</v>
      </c>
      <c r="T121" s="36">
        <v>942</v>
      </c>
    </row>
    <row r="122" spans="1:20" ht="21" customHeight="1" x14ac:dyDescent="0.3">
      <c r="A122" s="74" t="s">
        <v>118</v>
      </c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29">
        <v>4</v>
      </c>
      <c r="Q122" s="29">
        <v>12</v>
      </c>
      <c r="R122" s="30">
        <v>0</v>
      </c>
      <c r="S122" s="31">
        <v>0</v>
      </c>
      <c r="T122" s="32">
        <f>T123</f>
        <v>15</v>
      </c>
    </row>
    <row r="123" spans="1:20" ht="43.5" customHeight="1" x14ac:dyDescent="0.3">
      <c r="A123" s="74" t="s">
        <v>211</v>
      </c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29">
        <v>4</v>
      </c>
      <c r="Q123" s="29">
        <v>12</v>
      </c>
      <c r="R123" s="30" t="s">
        <v>117</v>
      </c>
      <c r="S123" s="31" t="s">
        <v>0</v>
      </c>
      <c r="T123" s="32">
        <f>T124</f>
        <v>15</v>
      </c>
    </row>
    <row r="124" spans="1:20" ht="51" customHeight="1" x14ac:dyDescent="0.3">
      <c r="A124" s="75" t="s">
        <v>204</v>
      </c>
      <c r="B124" s="75"/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33">
        <v>4</v>
      </c>
      <c r="Q124" s="33">
        <v>12</v>
      </c>
      <c r="R124" s="34" t="s">
        <v>116</v>
      </c>
      <c r="S124" s="35" t="s">
        <v>0</v>
      </c>
      <c r="T124" s="36">
        <f>T125+T126</f>
        <v>15</v>
      </c>
    </row>
    <row r="125" spans="1:20" ht="34.200000000000003" customHeight="1" x14ac:dyDescent="0.3">
      <c r="A125" s="75" t="s">
        <v>220</v>
      </c>
      <c r="B125" s="75"/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33">
        <v>4</v>
      </c>
      <c r="Q125" s="33">
        <v>12</v>
      </c>
      <c r="R125" s="34" t="s">
        <v>116</v>
      </c>
      <c r="S125" s="35">
        <v>200</v>
      </c>
      <c r="T125" s="36">
        <v>5</v>
      </c>
    </row>
    <row r="126" spans="1:20" ht="17.25" customHeight="1" x14ac:dyDescent="0.3">
      <c r="A126" s="75" t="s">
        <v>77</v>
      </c>
      <c r="B126" s="75"/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33">
        <v>4</v>
      </c>
      <c r="Q126" s="33">
        <v>12</v>
      </c>
      <c r="R126" s="34" t="s">
        <v>116</v>
      </c>
      <c r="S126" s="35" t="s">
        <v>75</v>
      </c>
      <c r="T126" s="36">
        <v>10</v>
      </c>
    </row>
    <row r="127" spans="1:20" ht="18.75" customHeight="1" x14ac:dyDescent="0.3">
      <c r="A127" s="74" t="s">
        <v>115</v>
      </c>
      <c r="B127" s="74"/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29">
        <v>5</v>
      </c>
      <c r="Q127" s="29">
        <v>0</v>
      </c>
      <c r="R127" s="30">
        <v>0</v>
      </c>
      <c r="S127" s="31">
        <v>0</v>
      </c>
      <c r="T127" s="32">
        <f>T128+T142</f>
        <v>3457</v>
      </c>
    </row>
    <row r="128" spans="1:20" ht="18.75" customHeight="1" x14ac:dyDescent="0.3">
      <c r="A128" s="74" t="s">
        <v>114</v>
      </c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29">
        <v>5</v>
      </c>
      <c r="Q128" s="29">
        <v>2</v>
      </c>
      <c r="R128" s="30">
        <v>0</v>
      </c>
      <c r="S128" s="31">
        <v>0</v>
      </c>
      <c r="T128" s="32">
        <f>T129+T132+T138+T135</f>
        <v>2792</v>
      </c>
    </row>
    <row r="129" spans="1:20" ht="51" customHeight="1" x14ac:dyDescent="0.3">
      <c r="A129" s="74" t="s">
        <v>113</v>
      </c>
      <c r="B129" s="74"/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29">
        <v>5</v>
      </c>
      <c r="Q129" s="29">
        <v>2</v>
      </c>
      <c r="R129" s="30" t="s">
        <v>112</v>
      </c>
      <c r="S129" s="31" t="s">
        <v>0</v>
      </c>
      <c r="T129" s="32">
        <f>T130</f>
        <v>40</v>
      </c>
    </row>
    <row r="130" spans="1:20" ht="60.75" customHeight="1" x14ac:dyDescent="0.3">
      <c r="A130" s="75" t="s">
        <v>111</v>
      </c>
      <c r="B130" s="75"/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33">
        <v>5</v>
      </c>
      <c r="Q130" s="33">
        <v>2</v>
      </c>
      <c r="R130" s="34" t="s">
        <v>110</v>
      </c>
      <c r="S130" s="35" t="s">
        <v>0</v>
      </c>
      <c r="T130" s="36">
        <f>T131</f>
        <v>40</v>
      </c>
    </row>
    <row r="131" spans="1:20" ht="31.95" customHeight="1" x14ac:dyDescent="0.3">
      <c r="A131" s="75" t="s">
        <v>220</v>
      </c>
      <c r="B131" s="75"/>
      <c r="C131" s="75"/>
      <c r="D131" s="75"/>
      <c r="E131" s="75"/>
      <c r="F131" s="75"/>
      <c r="G131" s="75"/>
      <c r="H131" s="75"/>
      <c r="I131" s="75"/>
      <c r="J131" s="75"/>
      <c r="K131" s="75"/>
      <c r="L131" s="75"/>
      <c r="M131" s="75"/>
      <c r="N131" s="75"/>
      <c r="O131" s="75"/>
      <c r="P131" s="33">
        <v>5</v>
      </c>
      <c r="Q131" s="33">
        <v>2</v>
      </c>
      <c r="R131" s="34" t="s">
        <v>110</v>
      </c>
      <c r="S131" s="35">
        <v>200</v>
      </c>
      <c r="T131" s="36">
        <v>40</v>
      </c>
    </row>
    <row r="132" spans="1:20" ht="48" customHeight="1" x14ac:dyDescent="0.3">
      <c r="A132" s="74" t="s">
        <v>205</v>
      </c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29">
        <v>5</v>
      </c>
      <c r="Q132" s="29">
        <v>2</v>
      </c>
      <c r="R132" s="30" t="s">
        <v>109</v>
      </c>
      <c r="S132" s="31" t="s">
        <v>0</v>
      </c>
      <c r="T132" s="32">
        <f>T133</f>
        <v>1025</v>
      </c>
    </row>
    <row r="133" spans="1:20" ht="69" customHeight="1" x14ac:dyDescent="0.3">
      <c r="A133" s="75" t="s">
        <v>206</v>
      </c>
      <c r="B133" s="75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  <c r="P133" s="33">
        <v>5</v>
      </c>
      <c r="Q133" s="33">
        <v>2</v>
      </c>
      <c r="R133" s="34" t="s">
        <v>108</v>
      </c>
      <c r="S133" s="35" t="s">
        <v>0</v>
      </c>
      <c r="T133" s="36">
        <f>T134</f>
        <v>1025</v>
      </c>
    </row>
    <row r="134" spans="1:20" ht="32.4" customHeight="1" x14ac:dyDescent="0.3">
      <c r="A134" s="75" t="s">
        <v>220</v>
      </c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33">
        <v>5</v>
      </c>
      <c r="Q134" s="33">
        <v>2</v>
      </c>
      <c r="R134" s="34" t="s">
        <v>108</v>
      </c>
      <c r="S134" s="35">
        <v>200</v>
      </c>
      <c r="T134" s="36">
        <v>1025</v>
      </c>
    </row>
    <row r="135" spans="1:20" ht="49.2" customHeight="1" x14ac:dyDescent="0.3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 t="s">
        <v>255</v>
      </c>
      <c r="P135" s="33">
        <v>5</v>
      </c>
      <c r="Q135" s="33">
        <v>2</v>
      </c>
      <c r="R135" s="46" t="s">
        <v>256</v>
      </c>
      <c r="S135" s="35"/>
      <c r="T135" s="36">
        <f>T136</f>
        <v>1700</v>
      </c>
    </row>
    <row r="136" spans="1:20" ht="48.6" customHeight="1" x14ac:dyDescent="0.3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 t="s">
        <v>257</v>
      </c>
      <c r="P136" s="33">
        <v>5</v>
      </c>
      <c r="Q136" s="33">
        <v>2</v>
      </c>
      <c r="R136" s="46" t="s">
        <v>258</v>
      </c>
      <c r="S136" s="35"/>
      <c r="T136" s="36">
        <f>T137</f>
        <v>1700</v>
      </c>
    </row>
    <row r="137" spans="1:20" ht="32.4" customHeight="1" x14ac:dyDescent="0.3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 t="s">
        <v>220</v>
      </c>
      <c r="P137" s="33">
        <v>5</v>
      </c>
      <c r="Q137" s="33">
        <v>2</v>
      </c>
      <c r="R137" s="46" t="s">
        <v>258</v>
      </c>
      <c r="S137" s="35">
        <v>200</v>
      </c>
      <c r="T137" s="36">
        <v>1700</v>
      </c>
    </row>
    <row r="138" spans="1:20" ht="50.25" customHeight="1" x14ac:dyDescent="0.3">
      <c r="A138" s="74" t="s">
        <v>61</v>
      </c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29">
        <v>5</v>
      </c>
      <c r="Q138" s="29">
        <v>2</v>
      </c>
      <c r="R138" s="30" t="s">
        <v>60</v>
      </c>
      <c r="S138" s="31" t="s">
        <v>0</v>
      </c>
      <c r="T138" s="32">
        <f>T139</f>
        <v>27</v>
      </c>
    </row>
    <row r="139" spans="1:20" ht="17.25" customHeight="1" x14ac:dyDescent="0.3">
      <c r="A139" s="74" t="s">
        <v>59</v>
      </c>
      <c r="B139" s="74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29">
        <v>5</v>
      </c>
      <c r="Q139" s="29">
        <v>2</v>
      </c>
      <c r="R139" s="30" t="s">
        <v>58</v>
      </c>
      <c r="S139" s="31" t="s">
        <v>0</v>
      </c>
      <c r="T139" s="32">
        <f>T140</f>
        <v>27</v>
      </c>
    </row>
    <row r="140" spans="1:20" ht="99" customHeight="1" x14ac:dyDescent="0.3">
      <c r="A140" s="74" t="s">
        <v>57</v>
      </c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29">
        <v>5</v>
      </c>
      <c r="Q140" s="29">
        <v>2</v>
      </c>
      <c r="R140" s="30" t="s">
        <v>56</v>
      </c>
      <c r="S140" s="31" t="s">
        <v>0</v>
      </c>
      <c r="T140" s="32">
        <f>T141</f>
        <v>27</v>
      </c>
    </row>
    <row r="141" spans="1:20" ht="19.5" customHeight="1" x14ac:dyDescent="0.3">
      <c r="A141" s="75" t="s">
        <v>3</v>
      </c>
      <c r="B141" s="75"/>
      <c r="C141" s="75"/>
      <c r="D141" s="75"/>
      <c r="E141" s="75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33">
        <v>5</v>
      </c>
      <c r="Q141" s="33">
        <v>2</v>
      </c>
      <c r="R141" s="34" t="s">
        <v>56</v>
      </c>
      <c r="S141" s="35" t="s">
        <v>1</v>
      </c>
      <c r="T141" s="36">
        <v>27</v>
      </c>
    </row>
    <row r="142" spans="1:20" ht="20.25" customHeight="1" x14ac:dyDescent="0.3">
      <c r="A142" s="74" t="s">
        <v>107</v>
      </c>
      <c r="B142" s="74"/>
      <c r="C142" s="74"/>
      <c r="D142" s="74"/>
      <c r="E142" s="74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29">
        <v>5</v>
      </c>
      <c r="Q142" s="29">
        <v>3</v>
      </c>
      <c r="R142" s="30">
        <v>0</v>
      </c>
      <c r="S142" s="31">
        <v>0</v>
      </c>
      <c r="T142" s="32">
        <f>T143</f>
        <v>665</v>
      </c>
    </row>
    <row r="143" spans="1:20" ht="39" customHeight="1" x14ac:dyDescent="0.3">
      <c r="A143" s="75" t="s">
        <v>61</v>
      </c>
      <c r="B143" s="75"/>
      <c r="C143" s="75"/>
      <c r="D143" s="75"/>
      <c r="E143" s="75"/>
      <c r="F143" s="75"/>
      <c r="G143" s="75"/>
      <c r="H143" s="75"/>
      <c r="I143" s="75"/>
      <c r="J143" s="75"/>
      <c r="K143" s="75"/>
      <c r="L143" s="75"/>
      <c r="M143" s="75"/>
      <c r="N143" s="75"/>
      <c r="O143" s="75"/>
      <c r="P143" s="33">
        <v>5</v>
      </c>
      <c r="Q143" s="33">
        <v>3</v>
      </c>
      <c r="R143" s="34" t="s">
        <v>60</v>
      </c>
      <c r="S143" s="35" t="s">
        <v>0</v>
      </c>
      <c r="T143" s="36">
        <f>T144</f>
        <v>665</v>
      </c>
    </row>
    <row r="144" spans="1:20" ht="22.5" customHeight="1" x14ac:dyDescent="0.3">
      <c r="A144" s="75" t="s">
        <v>59</v>
      </c>
      <c r="B144" s="75"/>
      <c r="C144" s="75"/>
      <c r="D144" s="75"/>
      <c r="E144" s="75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33">
        <v>5</v>
      </c>
      <c r="Q144" s="33">
        <v>3</v>
      </c>
      <c r="R144" s="34" t="s">
        <v>58</v>
      </c>
      <c r="S144" s="35" t="s">
        <v>0</v>
      </c>
      <c r="T144" s="36">
        <f>T145</f>
        <v>665</v>
      </c>
    </row>
    <row r="145" spans="1:20" ht="101.25" customHeight="1" x14ac:dyDescent="0.3">
      <c r="A145" s="75" t="s">
        <v>57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33">
        <v>5</v>
      </c>
      <c r="Q145" s="33">
        <v>3</v>
      </c>
      <c r="R145" s="34" t="s">
        <v>56</v>
      </c>
      <c r="S145" s="35" t="s">
        <v>0</v>
      </c>
      <c r="T145" s="36">
        <f>T146</f>
        <v>665</v>
      </c>
    </row>
    <row r="146" spans="1:20" ht="18.75" customHeight="1" x14ac:dyDescent="0.3">
      <c r="A146" s="75" t="s">
        <v>3</v>
      </c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33">
        <v>5</v>
      </c>
      <c r="Q146" s="33">
        <v>3</v>
      </c>
      <c r="R146" s="34" t="s">
        <v>56</v>
      </c>
      <c r="S146" s="35" t="s">
        <v>1</v>
      </c>
      <c r="T146" s="36">
        <v>665</v>
      </c>
    </row>
    <row r="147" spans="1:20" ht="18" customHeight="1" x14ac:dyDescent="0.3">
      <c r="A147" s="74" t="s">
        <v>106</v>
      </c>
      <c r="B147" s="74"/>
      <c r="C147" s="74"/>
      <c r="D147" s="74"/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29">
        <v>7</v>
      </c>
      <c r="Q147" s="29">
        <v>0</v>
      </c>
      <c r="R147" s="30">
        <v>0</v>
      </c>
      <c r="S147" s="31">
        <v>0</v>
      </c>
      <c r="T147" s="32">
        <f>T148+T171+T204+T221+T232</f>
        <v>140743.40000000002</v>
      </c>
    </row>
    <row r="148" spans="1:20" ht="21.75" customHeight="1" x14ac:dyDescent="0.3">
      <c r="A148" s="74" t="s">
        <v>105</v>
      </c>
      <c r="B148" s="74"/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29">
        <v>7</v>
      </c>
      <c r="Q148" s="29">
        <v>1</v>
      </c>
      <c r="R148" s="30">
        <v>0</v>
      </c>
      <c r="S148" s="31">
        <v>0</v>
      </c>
      <c r="T148" s="32">
        <f>T149</f>
        <v>21744.7</v>
      </c>
    </row>
    <row r="149" spans="1:20" ht="36" customHeight="1" x14ac:dyDescent="0.3">
      <c r="A149" s="74" t="s">
        <v>74</v>
      </c>
      <c r="B149" s="74"/>
      <c r="C149" s="74"/>
      <c r="D149" s="74"/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29">
        <v>7</v>
      </c>
      <c r="Q149" s="29">
        <v>1</v>
      </c>
      <c r="R149" s="30" t="s">
        <v>73</v>
      </c>
      <c r="S149" s="31" t="s">
        <v>0</v>
      </c>
      <c r="T149" s="32">
        <f>T150</f>
        <v>21744.7</v>
      </c>
    </row>
    <row r="150" spans="1:20" ht="54.75" customHeight="1" x14ac:dyDescent="0.3">
      <c r="A150" s="75" t="s">
        <v>173</v>
      </c>
      <c r="B150" s="75"/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33">
        <v>7</v>
      </c>
      <c r="Q150" s="33">
        <v>1</v>
      </c>
      <c r="R150" s="34" t="s">
        <v>104</v>
      </c>
      <c r="S150" s="35" t="s">
        <v>0</v>
      </c>
      <c r="T150" s="36">
        <f>T151+T155+T159+T157+T166+T164+T168</f>
        <v>21744.7</v>
      </c>
    </row>
    <row r="151" spans="1:20" ht="77.25" customHeight="1" x14ac:dyDescent="0.3">
      <c r="A151" s="74" t="s">
        <v>207</v>
      </c>
      <c r="B151" s="74"/>
      <c r="C151" s="74"/>
      <c r="D151" s="74"/>
      <c r="E151" s="74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33">
        <v>7</v>
      </c>
      <c r="Q151" s="33">
        <v>1</v>
      </c>
      <c r="R151" s="34" t="s">
        <v>103</v>
      </c>
      <c r="S151" s="35" t="s">
        <v>0</v>
      </c>
      <c r="T151" s="36">
        <f>T154+T153+T152</f>
        <v>9435</v>
      </c>
    </row>
    <row r="152" spans="1:20" ht="73.5" customHeight="1" x14ac:dyDescent="0.3">
      <c r="A152" s="75" t="s">
        <v>79</v>
      </c>
      <c r="B152" s="75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33">
        <v>7</v>
      </c>
      <c r="Q152" s="33">
        <v>1</v>
      </c>
      <c r="R152" s="34" t="s">
        <v>103</v>
      </c>
      <c r="S152" s="35" t="s">
        <v>78</v>
      </c>
      <c r="T152" s="36">
        <v>7018</v>
      </c>
    </row>
    <row r="153" spans="1:20" ht="32.4" customHeight="1" x14ac:dyDescent="0.3">
      <c r="A153" s="75" t="s">
        <v>220</v>
      </c>
      <c r="B153" s="75"/>
      <c r="C153" s="75"/>
      <c r="D153" s="75"/>
      <c r="E153" s="75"/>
      <c r="F153" s="75"/>
      <c r="G153" s="75"/>
      <c r="H153" s="75"/>
      <c r="I153" s="75"/>
      <c r="J153" s="75"/>
      <c r="K153" s="75"/>
      <c r="L153" s="75"/>
      <c r="M153" s="75"/>
      <c r="N153" s="75"/>
      <c r="O153" s="75"/>
      <c r="P153" s="33">
        <v>7</v>
      </c>
      <c r="Q153" s="33">
        <v>1</v>
      </c>
      <c r="R153" s="34" t="s">
        <v>103</v>
      </c>
      <c r="S153" s="35">
        <v>200</v>
      </c>
      <c r="T153" s="36">
        <v>2170</v>
      </c>
    </row>
    <row r="154" spans="1:20" ht="18.75" customHeight="1" x14ac:dyDescent="0.3">
      <c r="A154" s="75" t="s">
        <v>77</v>
      </c>
      <c r="B154" s="75"/>
      <c r="C154" s="75"/>
      <c r="D154" s="75"/>
      <c r="E154" s="75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33">
        <v>7</v>
      </c>
      <c r="Q154" s="33">
        <v>1</v>
      </c>
      <c r="R154" s="34" t="s">
        <v>103</v>
      </c>
      <c r="S154" s="35" t="s">
        <v>75</v>
      </c>
      <c r="T154" s="36">
        <v>247</v>
      </c>
    </row>
    <row r="155" spans="1:20" ht="32.25" customHeight="1" x14ac:dyDescent="0.3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9" t="s">
        <v>188</v>
      </c>
      <c r="P155" s="29">
        <v>7</v>
      </c>
      <c r="Q155" s="29">
        <v>1</v>
      </c>
      <c r="R155" s="37">
        <v>1810060940</v>
      </c>
      <c r="S155" s="31">
        <v>0</v>
      </c>
      <c r="T155" s="32">
        <f>T156</f>
        <v>216</v>
      </c>
    </row>
    <row r="156" spans="1:20" ht="34.200000000000003" customHeight="1" x14ac:dyDescent="0.3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44" t="s">
        <v>220</v>
      </c>
      <c r="P156" s="33">
        <v>7</v>
      </c>
      <c r="Q156" s="33">
        <v>1</v>
      </c>
      <c r="R156" s="38">
        <v>1810060940</v>
      </c>
      <c r="S156" s="35">
        <v>200</v>
      </c>
      <c r="T156" s="36">
        <f>2820-2604</f>
        <v>216</v>
      </c>
    </row>
    <row r="157" spans="1:20" ht="57" customHeight="1" x14ac:dyDescent="0.3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53" t="s">
        <v>208</v>
      </c>
      <c r="P157" s="29">
        <v>7</v>
      </c>
      <c r="Q157" s="29">
        <v>1</v>
      </c>
      <c r="R157" s="37">
        <v>1810060930</v>
      </c>
      <c r="S157" s="31">
        <v>0</v>
      </c>
      <c r="T157" s="32">
        <f>T158</f>
        <v>66</v>
      </c>
    </row>
    <row r="158" spans="1:20" ht="30.6" customHeight="1" x14ac:dyDescent="0.3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44" t="s">
        <v>220</v>
      </c>
      <c r="P158" s="33">
        <v>7</v>
      </c>
      <c r="Q158" s="33">
        <v>1</v>
      </c>
      <c r="R158" s="38">
        <v>1810060930</v>
      </c>
      <c r="S158" s="35">
        <v>200</v>
      </c>
      <c r="T158" s="36">
        <v>66</v>
      </c>
    </row>
    <row r="159" spans="1:20" ht="51" customHeight="1" x14ac:dyDescent="0.3">
      <c r="A159" s="74" t="s">
        <v>102</v>
      </c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29">
        <v>7</v>
      </c>
      <c r="Q159" s="29">
        <v>1</v>
      </c>
      <c r="R159" s="30" t="s">
        <v>101</v>
      </c>
      <c r="S159" s="31" t="s">
        <v>0</v>
      </c>
      <c r="T159" s="32">
        <f>T160+T161+T162+T163</f>
        <v>8810</v>
      </c>
    </row>
    <row r="160" spans="1:20" ht="63" customHeight="1" x14ac:dyDescent="0.3">
      <c r="A160" s="75" t="s">
        <v>79</v>
      </c>
      <c r="B160" s="75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33">
        <v>7</v>
      </c>
      <c r="Q160" s="33">
        <v>1</v>
      </c>
      <c r="R160" s="34" t="s">
        <v>101</v>
      </c>
      <c r="S160" s="35" t="s">
        <v>78</v>
      </c>
      <c r="T160" s="36">
        <f>8574-820</f>
        <v>7754</v>
      </c>
    </row>
    <row r="161" spans="1:20" ht="31.95" customHeight="1" x14ac:dyDescent="0.3">
      <c r="A161" s="75" t="s">
        <v>220</v>
      </c>
      <c r="B161" s="75"/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33">
        <v>7</v>
      </c>
      <c r="Q161" s="33">
        <v>1</v>
      </c>
      <c r="R161" s="34" t="s">
        <v>101</v>
      </c>
      <c r="S161" s="35">
        <v>200</v>
      </c>
      <c r="T161" s="36">
        <f>221-30.7</f>
        <v>190.3</v>
      </c>
    </row>
    <row r="162" spans="1:20" ht="23.25" customHeight="1" x14ac:dyDescent="0.3">
      <c r="A162" s="75" t="s">
        <v>36</v>
      </c>
      <c r="B162" s="75"/>
      <c r="C162" s="75"/>
      <c r="D162" s="75"/>
      <c r="E162" s="75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33">
        <v>7</v>
      </c>
      <c r="Q162" s="33">
        <v>1</v>
      </c>
      <c r="R162" s="34" t="s">
        <v>101</v>
      </c>
      <c r="S162" s="35" t="s">
        <v>35</v>
      </c>
      <c r="T162" s="36">
        <v>15</v>
      </c>
    </row>
    <row r="163" spans="1:20" ht="39" customHeight="1" x14ac:dyDescent="0.3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3" t="s">
        <v>15</v>
      </c>
      <c r="P163" s="33">
        <v>7</v>
      </c>
      <c r="Q163" s="33">
        <v>1</v>
      </c>
      <c r="R163" s="34" t="s">
        <v>101</v>
      </c>
      <c r="S163" s="35">
        <v>600</v>
      </c>
      <c r="T163" s="36">
        <v>850.7</v>
      </c>
    </row>
    <row r="164" spans="1:20" ht="48.6" customHeight="1" x14ac:dyDescent="0.3">
      <c r="A164" s="63"/>
      <c r="B164" s="63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0" t="s">
        <v>225</v>
      </c>
      <c r="P164" s="29">
        <v>7</v>
      </c>
      <c r="Q164" s="29">
        <v>1</v>
      </c>
      <c r="R164" s="30" t="s">
        <v>226</v>
      </c>
      <c r="S164" s="31"/>
      <c r="T164" s="32">
        <f>T165</f>
        <v>2533</v>
      </c>
    </row>
    <row r="165" spans="1:20" ht="64.95" customHeight="1" x14ac:dyDescent="0.3">
      <c r="A165" s="63"/>
      <c r="B165" s="63"/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1" t="s">
        <v>79</v>
      </c>
      <c r="P165" s="33">
        <v>7</v>
      </c>
      <c r="Q165" s="33">
        <v>1</v>
      </c>
      <c r="R165" s="34" t="s">
        <v>226</v>
      </c>
      <c r="S165" s="35">
        <v>100</v>
      </c>
      <c r="T165" s="36">
        <v>2533</v>
      </c>
    </row>
    <row r="166" spans="1:20" ht="23.25" customHeight="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 t="s">
        <v>203</v>
      </c>
      <c r="P166" s="33">
        <v>7</v>
      </c>
      <c r="Q166" s="33">
        <v>1</v>
      </c>
      <c r="R166" s="46" t="s">
        <v>224</v>
      </c>
      <c r="S166" s="35"/>
      <c r="T166" s="36">
        <f>T167</f>
        <v>278</v>
      </c>
    </row>
    <row r="167" spans="1:20" ht="30.6" customHeight="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 t="s">
        <v>220</v>
      </c>
      <c r="P167" s="33">
        <v>7</v>
      </c>
      <c r="Q167" s="33">
        <v>1</v>
      </c>
      <c r="R167" s="46" t="s">
        <v>224</v>
      </c>
      <c r="S167" s="35">
        <v>200</v>
      </c>
      <c r="T167" s="36">
        <v>278</v>
      </c>
    </row>
    <row r="168" spans="1:20" ht="95.4" customHeight="1" x14ac:dyDescent="0.3">
      <c r="A168" s="63"/>
      <c r="B168" s="63"/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0" t="s">
        <v>227</v>
      </c>
      <c r="P168" s="29">
        <v>7</v>
      </c>
      <c r="Q168" s="29">
        <v>1</v>
      </c>
      <c r="R168" s="51" t="s">
        <v>228</v>
      </c>
      <c r="S168" s="31"/>
      <c r="T168" s="32">
        <f>T169</f>
        <v>406.7</v>
      </c>
    </row>
    <row r="169" spans="1:20" ht="93" customHeight="1" x14ac:dyDescent="0.3">
      <c r="A169" s="63"/>
      <c r="B169" s="63"/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  <c r="N169" s="63"/>
      <c r="O169" s="60" t="s">
        <v>227</v>
      </c>
      <c r="P169" s="29">
        <v>7</v>
      </c>
      <c r="Q169" s="29">
        <v>1</v>
      </c>
      <c r="R169" s="51" t="s">
        <v>229</v>
      </c>
      <c r="S169" s="31"/>
      <c r="T169" s="32">
        <f>T170</f>
        <v>406.7</v>
      </c>
    </row>
    <row r="170" spans="1:20" ht="30.6" customHeight="1" x14ac:dyDescent="0.3">
      <c r="A170" s="63"/>
      <c r="B170" s="63"/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  <c r="N170" s="63"/>
      <c r="O170" s="61" t="s">
        <v>220</v>
      </c>
      <c r="P170" s="33">
        <v>7</v>
      </c>
      <c r="Q170" s="33">
        <v>1</v>
      </c>
      <c r="R170" s="46" t="s">
        <v>229</v>
      </c>
      <c r="S170" s="35">
        <v>200</v>
      </c>
      <c r="T170" s="36">
        <v>406.7</v>
      </c>
    </row>
    <row r="171" spans="1:20" ht="19.5" customHeight="1" x14ac:dyDescent="0.3">
      <c r="A171" s="74" t="s">
        <v>100</v>
      </c>
      <c r="B171" s="74"/>
      <c r="C171" s="74"/>
      <c r="D171" s="74"/>
      <c r="E171" s="74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29">
        <v>7</v>
      </c>
      <c r="Q171" s="29">
        <v>2</v>
      </c>
      <c r="R171" s="30">
        <v>0</v>
      </c>
      <c r="S171" s="31">
        <v>0</v>
      </c>
      <c r="T171" s="32">
        <f>T172+T200</f>
        <v>102602</v>
      </c>
    </row>
    <row r="172" spans="1:20" ht="39" customHeight="1" x14ac:dyDescent="0.3">
      <c r="A172" s="74" t="s">
        <v>74</v>
      </c>
      <c r="B172" s="74"/>
      <c r="C172" s="74"/>
      <c r="D172" s="74"/>
      <c r="E172" s="74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29">
        <v>7</v>
      </c>
      <c r="Q172" s="29">
        <v>2</v>
      </c>
      <c r="R172" s="30" t="s">
        <v>73</v>
      </c>
      <c r="S172" s="31" t="s">
        <v>0</v>
      </c>
      <c r="T172" s="32">
        <f>T173</f>
        <v>93102</v>
      </c>
    </row>
    <row r="173" spans="1:20" ht="67.5" customHeight="1" x14ac:dyDescent="0.3">
      <c r="A173" s="74" t="s">
        <v>89</v>
      </c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29">
        <v>7</v>
      </c>
      <c r="Q173" s="29">
        <v>2</v>
      </c>
      <c r="R173" s="30" t="s">
        <v>88</v>
      </c>
      <c r="S173" s="31" t="s">
        <v>0</v>
      </c>
      <c r="T173" s="32">
        <f>T174+T179+T181+T184+T187+T192+T197+T195</f>
        <v>93102</v>
      </c>
    </row>
    <row r="174" spans="1:20" ht="84" customHeight="1" x14ac:dyDescent="0.3">
      <c r="A174" s="74" t="s">
        <v>99</v>
      </c>
      <c r="B174" s="74"/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29">
        <v>7</v>
      </c>
      <c r="Q174" s="29">
        <v>2</v>
      </c>
      <c r="R174" s="30" t="s">
        <v>98</v>
      </c>
      <c r="S174" s="31" t="s">
        <v>0</v>
      </c>
      <c r="T174" s="32">
        <f>T175+T176+T177+T178</f>
        <v>8420</v>
      </c>
    </row>
    <row r="175" spans="1:20" ht="72.75" customHeight="1" x14ac:dyDescent="0.3">
      <c r="A175" s="75" t="s">
        <v>79</v>
      </c>
      <c r="B175" s="75"/>
      <c r="C175" s="75"/>
      <c r="D175" s="75"/>
      <c r="E175" s="75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33">
        <v>7</v>
      </c>
      <c r="Q175" s="33">
        <v>2</v>
      </c>
      <c r="R175" s="34" t="s">
        <v>98</v>
      </c>
      <c r="S175" s="35" t="s">
        <v>78</v>
      </c>
      <c r="T175" s="36">
        <v>396</v>
      </c>
    </row>
    <row r="176" spans="1:20" ht="33" customHeight="1" x14ac:dyDescent="0.3">
      <c r="A176" s="75" t="s">
        <v>220</v>
      </c>
      <c r="B176" s="75"/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33">
        <v>7</v>
      </c>
      <c r="Q176" s="33">
        <v>2</v>
      </c>
      <c r="R176" s="34" t="s">
        <v>98</v>
      </c>
      <c r="S176" s="35">
        <v>200</v>
      </c>
      <c r="T176" s="36">
        <f>4789+12</f>
        <v>4801</v>
      </c>
    </row>
    <row r="177" spans="1:20" ht="39" customHeight="1" x14ac:dyDescent="0.3">
      <c r="A177" s="75" t="s">
        <v>15</v>
      </c>
      <c r="B177" s="75"/>
      <c r="C177" s="75"/>
      <c r="D177" s="75"/>
      <c r="E177" s="75"/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33">
        <v>7</v>
      </c>
      <c r="Q177" s="33">
        <v>2</v>
      </c>
      <c r="R177" s="34" t="s">
        <v>98</v>
      </c>
      <c r="S177" s="35" t="s">
        <v>13</v>
      </c>
      <c r="T177" s="36">
        <v>2678</v>
      </c>
    </row>
    <row r="178" spans="1:20" ht="20.25" customHeight="1" x14ac:dyDescent="0.3">
      <c r="A178" s="75" t="s">
        <v>77</v>
      </c>
      <c r="B178" s="75"/>
      <c r="C178" s="75"/>
      <c r="D178" s="75"/>
      <c r="E178" s="75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33">
        <v>7</v>
      </c>
      <c r="Q178" s="33">
        <v>2</v>
      </c>
      <c r="R178" s="34" t="s">
        <v>98</v>
      </c>
      <c r="S178" s="35" t="s">
        <v>75</v>
      </c>
      <c r="T178" s="36">
        <v>545</v>
      </c>
    </row>
    <row r="179" spans="1:20" ht="53.25" customHeight="1" x14ac:dyDescent="0.3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9" t="s">
        <v>189</v>
      </c>
      <c r="P179" s="29">
        <v>7</v>
      </c>
      <c r="Q179" s="29">
        <v>2</v>
      </c>
      <c r="R179" s="37">
        <v>1820060940</v>
      </c>
      <c r="S179" s="31"/>
      <c r="T179" s="32">
        <f>T180</f>
        <v>1906</v>
      </c>
    </row>
    <row r="180" spans="1:20" ht="30.6" customHeight="1" x14ac:dyDescent="0.3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44" t="s">
        <v>220</v>
      </c>
      <c r="P180" s="33">
        <v>7</v>
      </c>
      <c r="Q180" s="33">
        <v>2</v>
      </c>
      <c r="R180" s="38">
        <v>1820060940</v>
      </c>
      <c r="S180" s="35">
        <v>200</v>
      </c>
      <c r="T180" s="36">
        <v>1906</v>
      </c>
    </row>
    <row r="181" spans="1:20" ht="68.25" customHeight="1" x14ac:dyDescent="0.3">
      <c r="A181" s="74" t="s">
        <v>209</v>
      </c>
      <c r="B181" s="74"/>
      <c r="C181" s="74"/>
      <c r="D181" s="74"/>
      <c r="E181" s="74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29">
        <v>7</v>
      </c>
      <c r="Q181" s="29">
        <v>2</v>
      </c>
      <c r="R181" s="30" t="s">
        <v>96</v>
      </c>
      <c r="S181" s="31" t="s">
        <v>0</v>
      </c>
      <c r="T181" s="32">
        <f>T183+T182</f>
        <v>159</v>
      </c>
    </row>
    <row r="182" spans="1:20" ht="33" customHeight="1" x14ac:dyDescent="0.3">
      <c r="A182" s="75" t="s">
        <v>220</v>
      </c>
      <c r="B182" s="75"/>
      <c r="C182" s="75"/>
      <c r="D182" s="75"/>
      <c r="E182" s="75"/>
      <c r="F182" s="75"/>
      <c r="G182" s="75"/>
      <c r="H182" s="75"/>
      <c r="I182" s="75"/>
      <c r="J182" s="75"/>
      <c r="K182" s="75"/>
      <c r="L182" s="75"/>
      <c r="M182" s="75"/>
      <c r="N182" s="75"/>
      <c r="O182" s="75"/>
      <c r="P182" s="33">
        <v>7</v>
      </c>
      <c r="Q182" s="33">
        <v>2</v>
      </c>
      <c r="R182" s="34" t="s">
        <v>96</v>
      </c>
      <c r="S182" s="35">
        <v>200</v>
      </c>
      <c r="T182" s="36">
        <v>94</v>
      </c>
    </row>
    <row r="183" spans="1:20" ht="41.25" customHeight="1" x14ac:dyDescent="0.3">
      <c r="A183" s="75" t="s">
        <v>15</v>
      </c>
      <c r="B183" s="75"/>
      <c r="C183" s="75"/>
      <c r="D183" s="75"/>
      <c r="E183" s="75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33">
        <v>7</v>
      </c>
      <c r="Q183" s="33">
        <v>2</v>
      </c>
      <c r="R183" s="34" t="s">
        <v>96</v>
      </c>
      <c r="S183" s="35" t="s">
        <v>13</v>
      </c>
      <c r="T183" s="36">
        <v>65</v>
      </c>
    </row>
    <row r="184" spans="1:20" ht="84" customHeight="1" x14ac:dyDescent="0.3">
      <c r="A184" s="74" t="s">
        <v>95</v>
      </c>
      <c r="B184" s="74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29">
        <v>7</v>
      </c>
      <c r="Q184" s="29">
        <v>2</v>
      </c>
      <c r="R184" s="30" t="s">
        <v>94</v>
      </c>
      <c r="S184" s="31" t="s">
        <v>0</v>
      </c>
      <c r="T184" s="32">
        <f>T185+T186</f>
        <v>100</v>
      </c>
    </row>
    <row r="185" spans="1:20" ht="31.95" customHeight="1" x14ac:dyDescent="0.3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44" t="s">
        <v>220</v>
      </c>
      <c r="P185" s="29">
        <v>7</v>
      </c>
      <c r="Q185" s="29">
        <v>2</v>
      </c>
      <c r="R185" s="37">
        <v>1820060990</v>
      </c>
      <c r="S185" s="35">
        <v>200</v>
      </c>
      <c r="T185" s="36">
        <v>92</v>
      </c>
    </row>
    <row r="186" spans="1:20" ht="26.25" customHeight="1" x14ac:dyDescent="0.3">
      <c r="A186" s="75" t="s">
        <v>36</v>
      </c>
      <c r="B186" s="75"/>
      <c r="C186" s="75"/>
      <c r="D186" s="75"/>
      <c r="E186" s="75"/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33">
        <v>7</v>
      </c>
      <c r="Q186" s="33">
        <v>2</v>
      </c>
      <c r="R186" s="34" t="s">
        <v>94</v>
      </c>
      <c r="S186" s="35" t="s">
        <v>35</v>
      </c>
      <c r="T186" s="36">
        <v>8</v>
      </c>
    </row>
    <row r="187" spans="1:20" ht="101.25" customHeight="1" x14ac:dyDescent="0.3">
      <c r="A187" s="74" t="s">
        <v>93</v>
      </c>
      <c r="B187" s="74"/>
      <c r="C187" s="74"/>
      <c r="D187" s="74"/>
      <c r="E187" s="74"/>
      <c r="F187" s="74"/>
      <c r="G187" s="74"/>
      <c r="H187" s="74"/>
      <c r="I187" s="74"/>
      <c r="J187" s="74"/>
      <c r="K187" s="74"/>
      <c r="L187" s="74"/>
      <c r="M187" s="74"/>
      <c r="N187" s="74"/>
      <c r="O187" s="74"/>
      <c r="P187" s="29">
        <v>7</v>
      </c>
      <c r="Q187" s="29">
        <v>2</v>
      </c>
      <c r="R187" s="30" t="s">
        <v>92</v>
      </c>
      <c r="S187" s="31" t="s">
        <v>0</v>
      </c>
      <c r="T187" s="32">
        <f>T188+T189+T190+T191</f>
        <v>76852</v>
      </c>
    </row>
    <row r="188" spans="1:20" ht="73.5" customHeight="1" x14ac:dyDescent="0.3">
      <c r="A188" s="75" t="s">
        <v>79</v>
      </c>
      <c r="B188" s="75"/>
      <c r="C188" s="75"/>
      <c r="D188" s="75"/>
      <c r="E188" s="75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33">
        <v>7</v>
      </c>
      <c r="Q188" s="33">
        <v>2</v>
      </c>
      <c r="R188" s="34" t="s">
        <v>92</v>
      </c>
      <c r="S188" s="35" t="s">
        <v>78</v>
      </c>
      <c r="T188" s="36">
        <v>52887</v>
      </c>
    </row>
    <row r="189" spans="1:20" ht="31.2" customHeight="1" x14ac:dyDescent="0.3">
      <c r="A189" s="75" t="s">
        <v>220</v>
      </c>
      <c r="B189" s="75"/>
      <c r="C189" s="75"/>
      <c r="D189" s="75"/>
      <c r="E189" s="75"/>
      <c r="F189" s="75"/>
      <c r="G189" s="75"/>
      <c r="H189" s="75"/>
      <c r="I189" s="75"/>
      <c r="J189" s="75"/>
      <c r="K189" s="75"/>
      <c r="L189" s="75"/>
      <c r="M189" s="75"/>
      <c r="N189" s="75"/>
      <c r="O189" s="75"/>
      <c r="P189" s="33">
        <v>7</v>
      </c>
      <c r="Q189" s="33">
        <v>2</v>
      </c>
      <c r="R189" s="34" t="s">
        <v>92</v>
      </c>
      <c r="S189" s="35">
        <v>200</v>
      </c>
      <c r="T189" s="36">
        <v>876.1</v>
      </c>
    </row>
    <row r="190" spans="1:20" ht="22.5" customHeight="1" x14ac:dyDescent="0.3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 t="s">
        <v>36</v>
      </c>
      <c r="P190" s="33">
        <v>7</v>
      </c>
      <c r="Q190" s="33">
        <v>2</v>
      </c>
      <c r="R190" s="46">
        <v>1820070910</v>
      </c>
      <c r="S190" s="35">
        <v>300</v>
      </c>
      <c r="T190" s="36">
        <v>73</v>
      </c>
    </row>
    <row r="191" spans="1:20" ht="34.5" customHeight="1" x14ac:dyDescent="0.3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 t="s">
        <v>15</v>
      </c>
      <c r="P191" s="33">
        <v>7</v>
      </c>
      <c r="Q191" s="33">
        <v>2</v>
      </c>
      <c r="R191" s="46">
        <v>1820070910</v>
      </c>
      <c r="S191" s="35">
        <v>600</v>
      </c>
      <c r="T191" s="36">
        <v>23015.9</v>
      </c>
    </row>
    <row r="192" spans="1:20" ht="51" customHeight="1" x14ac:dyDescent="0.3">
      <c r="A192" s="74" t="s">
        <v>91</v>
      </c>
      <c r="B192" s="74"/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29">
        <v>7</v>
      </c>
      <c r="Q192" s="29">
        <v>2</v>
      </c>
      <c r="R192" s="30" t="s">
        <v>90</v>
      </c>
      <c r="S192" s="31" t="s">
        <v>0</v>
      </c>
      <c r="T192" s="32">
        <f>T194+T193</f>
        <v>1041</v>
      </c>
    </row>
    <row r="193" spans="1:20" ht="34.200000000000003" customHeight="1" x14ac:dyDescent="0.3">
      <c r="A193" s="75" t="s">
        <v>220</v>
      </c>
      <c r="B193" s="75"/>
      <c r="C193" s="75"/>
      <c r="D193" s="75"/>
      <c r="E193" s="75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33">
        <v>7</v>
      </c>
      <c r="Q193" s="33">
        <v>2</v>
      </c>
      <c r="R193" s="34" t="s">
        <v>90</v>
      </c>
      <c r="S193" s="35">
        <v>200</v>
      </c>
      <c r="T193" s="36">
        <f>292+659</f>
        <v>951</v>
      </c>
    </row>
    <row r="194" spans="1:20" ht="41.25" customHeight="1" x14ac:dyDescent="0.3">
      <c r="A194" s="75" t="s">
        <v>15</v>
      </c>
      <c r="B194" s="75"/>
      <c r="C194" s="75"/>
      <c r="D194" s="75"/>
      <c r="E194" s="75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33">
        <v>7</v>
      </c>
      <c r="Q194" s="33">
        <v>2</v>
      </c>
      <c r="R194" s="34" t="s">
        <v>90</v>
      </c>
      <c r="S194" s="35" t="s">
        <v>13</v>
      </c>
      <c r="T194" s="36">
        <v>90</v>
      </c>
    </row>
    <row r="195" spans="1:20" ht="51" customHeight="1" x14ac:dyDescent="0.3">
      <c r="A195" s="63"/>
      <c r="B195" s="63"/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  <c r="N195" s="63"/>
      <c r="O195" s="60" t="s">
        <v>231</v>
      </c>
      <c r="P195" s="29">
        <v>7</v>
      </c>
      <c r="Q195" s="29">
        <v>2</v>
      </c>
      <c r="R195" s="30" t="s">
        <v>232</v>
      </c>
      <c r="S195" s="31"/>
      <c r="T195" s="32">
        <f>T196</f>
        <v>672</v>
      </c>
    </row>
    <row r="196" spans="1:20" ht="33" customHeight="1" x14ac:dyDescent="0.3">
      <c r="A196" s="63"/>
      <c r="B196" s="63"/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  <c r="N196" s="63"/>
      <c r="O196" s="61" t="s">
        <v>220</v>
      </c>
      <c r="P196" s="33">
        <v>7</v>
      </c>
      <c r="Q196" s="33">
        <v>2</v>
      </c>
      <c r="R196" s="34" t="s">
        <v>232</v>
      </c>
      <c r="S196" s="35">
        <v>200</v>
      </c>
      <c r="T196" s="36">
        <f>500+172</f>
        <v>672</v>
      </c>
    </row>
    <row r="197" spans="1:20" ht="34.5" customHeight="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50" t="s">
        <v>203</v>
      </c>
      <c r="P197" s="29">
        <v>7</v>
      </c>
      <c r="Q197" s="29">
        <v>2</v>
      </c>
      <c r="R197" s="51" t="s">
        <v>230</v>
      </c>
      <c r="S197" s="31"/>
      <c r="T197" s="32">
        <f>T198+T199</f>
        <v>3952</v>
      </c>
    </row>
    <row r="198" spans="1:20" ht="31.2" customHeight="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 t="s">
        <v>220</v>
      </c>
      <c r="P198" s="33">
        <v>7</v>
      </c>
      <c r="Q198" s="33">
        <v>2</v>
      </c>
      <c r="R198" s="46" t="s">
        <v>230</v>
      </c>
      <c r="S198" s="35">
        <v>200</v>
      </c>
      <c r="T198" s="36">
        <v>3294</v>
      </c>
    </row>
    <row r="199" spans="1:20" ht="38.25" customHeight="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 t="s">
        <v>15</v>
      </c>
      <c r="P199" s="33">
        <v>7</v>
      </c>
      <c r="Q199" s="33">
        <v>2</v>
      </c>
      <c r="R199" s="46" t="s">
        <v>230</v>
      </c>
      <c r="S199" s="35">
        <v>600</v>
      </c>
      <c r="T199" s="36">
        <v>658</v>
      </c>
    </row>
    <row r="200" spans="1:20" ht="38.25" customHeight="1" x14ac:dyDescent="0.3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0" t="s">
        <v>259</v>
      </c>
      <c r="P200" s="29">
        <v>7</v>
      </c>
      <c r="Q200" s="29">
        <v>2</v>
      </c>
      <c r="R200" s="51" t="s">
        <v>260</v>
      </c>
      <c r="S200" s="31"/>
      <c r="T200" s="32">
        <f>T201</f>
        <v>9500</v>
      </c>
    </row>
    <row r="201" spans="1:20" ht="51" customHeight="1" x14ac:dyDescent="0.3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0" t="s">
        <v>261</v>
      </c>
      <c r="P201" s="29">
        <v>7</v>
      </c>
      <c r="Q201" s="29">
        <v>2</v>
      </c>
      <c r="R201" s="51" t="s">
        <v>262</v>
      </c>
      <c r="S201" s="31"/>
      <c r="T201" s="32">
        <f>T202</f>
        <v>9500</v>
      </c>
    </row>
    <row r="202" spans="1:20" ht="49.8" customHeight="1" x14ac:dyDescent="0.3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 t="s">
        <v>263</v>
      </c>
      <c r="P202" s="33">
        <v>7</v>
      </c>
      <c r="Q202" s="33">
        <v>2</v>
      </c>
      <c r="R202" s="46" t="s">
        <v>264</v>
      </c>
      <c r="S202" s="35"/>
      <c r="T202" s="36">
        <f>T203</f>
        <v>9500</v>
      </c>
    </row>
    <row r="203" spans="1:20" ht="38.25" customHeight="1" x14ac:dyDescent="0.3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 t="s">
        <v>220</v>
      </c>
      <c r="P203" s="33">
        <v>7</v>
      </c>
      <c r="Q203" s="33">
        <v>2</v>
      </c>
      <c r="R203" s="46" t="s">
        <v>264</v>
      </c>
      <c r="S203" s="35">
        <v>200</v>
      </c>
      <c r="T203" s="36">
        <v>9500</v>
      </c>
    </row>
    <row r="204" spans="1:20" ht="21" customHeight="1" x14ac:dyDescent="0.3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9" t="s">
        <v>171</v>
      </c>
      <c r="P204" s="29">
        <v>7</v>
      </c>
      <c r="Q204" s="29">
        <v>3</v>
      </c>
      <c r="R204" s="30"/>
      <c r="S204" s="31"/>
      <c r="T204" s="32">
        <f>T205+T215</f>
        <v>9818</v>
      </c>
    </row>
    <row r="205" spans="1:20" ht="35.25" customHeight="1" x14ac:dyDescent="0.3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9" t="s">
        <v>74</v>
      </c>
      <c r="P205" s="29">
        <v>7</v>
      </c>
      <c r="Q205" s="29">
        <v>3</v>
      </c>
      <c r="R205" s="37">
        <v>1800000000</v>
      </c>
      <c r="S205" s="31"/>
      <c r="T205" s="32">
        <f>T206+T213+T211</f>
        <v>7615</v>
      </c>
    </row>
    <row r="206" spans="1:20" ht="35.25" customHeight="1" x14ac:dyDescent="0.3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9" t="s">
        <v>89</v>
      </c>
      <c r="P206" s="29">
        <v>7</v>
      </c>
      <c r="Q206" s="29">
        <v>3</v>
      </c>
      <c r="R206" s="37">
        <v>1820010420</v>
      </c>
      <c r="S206" s="31"/>
      <c r="T206" s="32">
        <f>T207</f>
        <v>7397</v>
      </c>
    </row>
    <row r="207" spans="1:20" ht="86.25" customHeight="1" x14ac:dyDescent="0.3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 t="s">
        <v>97</v>
      </c>
      <c r="P207" s="33">
        <v>7</v>
      </c>
      <c r="Q207" s="33">
        <v>3</v>
      </c>
      <c r="R207" s="38">
        <v>1820010420</v>
      </c>
      <c r="S207" s="35"/>
      <c r="T207" s="36">
        <f>T208+T209+T210</f>
        <v>7397</v>
      </c>
    </row>
    <row r="208" spans="1:20" ht="69.75" customHeight="1" x14ac:dyDescent="0.3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 t="s">
        <v>79</v>
      </c>
      <c r="P208" s="33">
        <v>7</v>
      </c>
      <c r="Q208" s="33">
        <v>3</v>
      </c>
      <c r="R208" s="38">
        <v>1820010420</v>
      </c>
      <c r="S208" s="35">
        <v>100</v>
      </c>
      <c r="T208" s="36">
        <v>2237</v>
      </c>
    </row>
    <row r="209" spans="1:20" ht="33" customHeight="1" x14ac:dyDescent="0.3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44" t="s">
        <v>220</v>
      </c>
      <c r="P209" s="33">
        <v>7</v>
      </c>
      <c r="Q209" s="33">
        <v>3</v>
      </c>
      <c r="R209" s="38">
        <v>1820010420</v>
      </c>
      <c r="S209" s="35">
        <v>200</v>
      </c>
      <c r="T209" s="36">
        <f>4785+232</f>
        <v>5017</v>
      </c>
    </row>
    <row r="210" spans="1:20" ht="24" customHeight="1" x14ac:dyDescent="0.3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7" t="s">
        <v>77</v>
      </c>
      <c r="P210" s="33">
        <v>7</v>
      </c>
      <c r="Q210" s="33">
        <v>3</v>
      </c>
      <c r="R210" s="38">
        <v>1820010420</v>
      </c>
      <c r="S210" s="35">
        <v>800</v>
      </c>
      <c r="T210" s="36">
        <v>143</v>
      </c>
    </row>
    <row r="211" spans="1:20" ht="81" customHeight="1" x14ac:dyDescent="0.3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0" t="s">
        <v>233</v>
      </c>
      <c r="P211" s="29">
        <v>7</v>
      </c>
      <c r="Q211" s="29">
        <v>3</v>
      </c>
      <c r="R211" s="1">
        <v>1820060990</v>
      </c>
      <c r="S211" s="31"/>
      <c r="T211" s="36">
        <f>T212</f>
        <v>20</v>
      </c>
    </row>
    <row r="212" spans="1:20" ht="63.6" customHeight="1" x14ac:dyDescent="0.3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1" t="s">
        <v>79</v>
      </c>
      <c r="P212" s="33">
        <v>7</v>
      </c>
      <c r="Q212" s="33">
        <v>3</v>
      </c>
      <c r="R212" s="42">
        <v>1820060990</v>
      </c>
      <c r="S212" s="35">
        <v>100</v>
      </c>
      <c r="T212" s="36">
        <v>20</v>
      </c>
    </row>
    <row r="213" spans="1:20" ht="34.5" customHeight="1" x14ac:dyDescent="0.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7" t="s">
        <v>203</v>
      </c>
      <c r="P213" s="39">
        <v>7</v>
      </c>
      <c r="Q213" s="33">
        <v>3</v>
      </c>
      <c r="R213" s="38" t="s">
        <v>230</v>
      </c>
      <c r="S213" s="35"/>
      <c r="T213" s="36">
        <f>T214</f>
        <v>198</v>
      </c>
    </row>
    <row r="214" spans="1:20" ht="30.6" customHeight="1" x14ac:dyDescent="0.3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7" t="s">
        <v>220</v>
      </c>
      <c r="P214" s="39">
        <v>7</v>
      </c>
      <c r="Q214" s="33">
        <v>3</v>
      </c>
      <c r="R214" s="38" t="s">
        <v>230</v>
      </c>
      <c r="S214" s="35">
        <v>200</v>
      </c>
      <c r="T214" s="36">
        <v>198</v>
      </c>
    </row>
    <row r="215" spans="1:20" ht="49.5" customHeight="1" x14ac:dyDescent="0.3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8" t="s">
        <v>26</v>
      </c>
      <c r="P215" s="39">
        <v>7</v>
      </c>
      <c r="Q215" s="33">
        <v>3</v>
      </c>
      <c r="R215" s="38">
        <v>190000000</v>
      </c>
      <c r="S215" s="35"/>
      <c r="T215" s="36">
        <f>T216</f>
        <v>2203</v>
      </c>
    </row>
    <row r="216" spans="1:20" ht="65.25" customHeight="1" x14ac:dyDescent="0.3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54" t="s">
        <v>176</v>
      </c>
      <c r="P216" s="39">
        <v>7</v>
      </c>
      <c r="Q216" s="33">
        <v>3</v>
      </c>
      <c r="R216" s="38">
        <v>1910000000</v>
      </c>
      <c r="S216" s="35"/>
      <c r="T216" s="36">
        <f>T217+T219</f>
        <v>2203</v>
      </c>
    </row>
    <row r="217" spans="1:20" ht="81" customHeight="1" x14ac:dyDescent="0.3">
      <c r="O217" s="40" t="s">
        <v>174</v>
      </c>
      <c r="P217" s="33">
        <v>7</v>
      </c>
      <c r="Q217" s="33">
        <v>3</v>
      </c>
      <c r="R217" s="38">
        <v>1910010420</v>
      </c>
      <c r="S217" s="35"/>
      <c r="T217" s="36">
        <f>T218</f>
        <v>2109</v>
      </c>
    </row>
    <row r="218" spans="1:20" ht="33.75" customHeight="1" x14ac:dyDescent="0.3">
      <c r="A218" s="75" t="s">
        <v>175</v>
      </c>
      <c r="B218" s="75"/>
      <c r="C218" s="75"/>
      <c r="D218" s="75"/>
      <c r="E218" s="75"/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33">
        <v>7</v>
      </c>
      <c r="Q218" s="33">
        <v>3</v>
      </c>
      <c r="R218" s="38">
        <v>1910010420</v>
      </c>
      <c r="S218" s="35">
        <v>600</v>
      </c>
      <c r="T218" s="36">
        <v>2109</v>
      </c>
    </row>
    <row r="219" spans="1:20" ht="33.75" customHeight="1" x14ac:dyDescent="0.3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 t="s">
        <v>203</v>
      </c>
      <c r="P219" s="33">
        <v>7</v>
      </c>
      <c r="Q219" s="33">
        <v>3</v>
      </c>
      <c r="R219" s="38" t="s">
        <v>234</v>
      </c>
      <c r="S219" s="35"/>
      <c r="T219" s="36">
        <f>T220</f>
        <v>94</v>
      </c>
    </row>
    <row r="220" spans="1:20" ht="40.5" customHeight="1" x14ac:dyDescent="0.3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 t="s">
        <v>175</v>
      </c>
      <c r="P220" s="33">
        <v>7</v>
      </c>
      <c r="Q220" s="33">
        <v>3</v>
      </c>
      <c r="R220" s="38" t="s">
        <v>234</v>
      </c>
      <c r="S220" s="35">
        <v>600</v>
      </c>
      <c r="T220" s="36">
        <v>94</v>
      </c>
    </row>
    <row r="221" spans="1:20" ht="21" customHeight="1" x14ac:dyDescent="0.3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9" t="s">
        <v>172</v>
      </c>
      <c r="P221" s="29">
        <v>7</v>
      </c>
      <c r="Q221" s="29">
        <v>7</v>
      </c>
      <c r="R221" s="37"/>
      <c r="S221" s="31"/>
      <c r="T221" s="32">
        <f>T226+T229+T222</f>
        <v>269.7</v>
      </c>
    </row>
    <row r="222" spans="1:20" ht="33.6" customHeight="1" x14ac:dyDescent="0.3">
      <c r="A222" s="63"/>
      <c r="B222" s="63"/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  <c r="N222" s="63"/>
      <c r="O222" s="60" t="s">
        <v>74</v>
      </c>
      <c r="P222" s="29">
        <v>7</v>
      </c>
      <c r="Q222" s="29">
        <v>7</v>
      </c>
      <c r="R222" s="1">
        <v>1800000000</v>
      </c>
      <c r="S222" s="31"/>
      <c r="T222" s="32">
        <f>T223</f>
        <v>58</v>
      </c>
    </row>
    <row r="223" spans="1:20" ht="63.6" customHeight="1" x14ac:dyDescent="0.3">
      <c r="A223" s="63"/>
      <c r="B223" s="63"/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3"/>
      <c r="N223" s="63"/>
      <c r="O223" s="60" t="s">
        <v>217</v>
      </c>
      <c r="P223" s="29">
        <v>7</v>
      </c>
      <c r="Q223" s="29">
        <v>7</v>
      </c>
      <c r="R223" s="1">
        <v>1820000000</v>
      </c>
      <c r="S223" s="31"/>
      <c r="T223" s="32">
        <f>T224</f>
        <v>58</v>
      </c>
    </row>
    <row r="224" spans="1:20" ht="49.95" customHeight="1" x14ac:dyDescent="0.3">
      <c r="A224" s="63"/>
      <c r="B224" s="63"/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  <c r="N224" s="63"/>
      <c r="O224" s="60" t="s">
        <v>189</v>
      </c>
      <c r="P224" s="29">
        <v>7</v>
      </c>
      <c r="Q224" s="29">
        <v>7</v>
      </c>
      <c r="R224" s="1">
        <v>1820060940</v>
      </c>
      <c r="S224" s="31"/>
      <c r="T224" s="32">
        <f>T225</f>
        <v>58</v>
      </c>
    </row>
    <row r="225" spans="1:28" ht="32.4" customHeight="1" x14ac:dyDescent="0.3">
      <c r="A225" s="63"/>
      <c r="B225" s="63"/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  <c r="N225" s="63"/>
      <c r="O225" s="61" t="s">
        <v>220</v>
      </c>
      <c r="P225" s="33">
        <v>7</v>
      </c>
      <c r="Q225" s="33">
        <v>7</v>
      </c>
      <c r="R225" s="42">
        <v>1820060940</v>
      </c>
      <c r="S225" s="35">
        <v>200</v>
      </c>
      <c r="T225" s="36">
        <v>58</v>
      </c>
    </row>
    <row r="226" spans="1:28" ht="82.2" customHeight="1" x14ac:dyDescent="0.3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60" t="s">
        <v>235</v>
      </c>
      <c r="P226" s="29">
        <v>7</v>
      </c>
      <c r="Q226" s="29">
        <v>7</v>
      </c>
      <c r="R226" s="3">
        <v>2800000000</v>
      </c>
      <c r="S226" s="60"/>
      <c r="T226" s="3">
        <f>T227</f>
        <v>10</v>
      </c>
      <c r="U226" s="65"/>
      <c r="V226" s="65"/>
      <c r="W226" s="65"/>
      <c r="X226" s="65"/>
      <c r="Y226" s="65"/>
      <c r="Z226" s="65"/>
      <c r="AA226" s="65"/>
      <c r="AB226" s="65"/>
    </row>
    <row r="227" spans="1:28" ht="79.95" customHeight="1" x14ac:dyDescent="0.3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61" t="s">
        <v>236</v>
      </c>
      <c r="P227" s="33">
        <v>7</v>
      </c>
      <c r="Q227" s="33">
        <v>7</v>
      </c>
      <c r="R227" s="66">
        <v>2800060990</v>
      </c>
      <c r="S227" s="61"/>
      <c r="T227" s="67">
        <f>T228</f>
        <v>10</v>
      </c>
      <c r="U227" s="65"/>
      <c r="V227" s="65"/>
      <c r="W227" s="65"/>
      <c r="X227" s="65"/>
      <c r="Y227" s="65"/>
      <c r="Z227" s="65"/>
      <c r="AA227" s="65"/>
      <c r="AB227" s="65"/>
    </row>
    <row r="228" spans="1:28" ht="33.6" customHeight="1" x14ac:dyDescent="0.3">
      <c r="A228" s="44"/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 t="s">
        <v>220</v>
      </c>
      <c r="P228" s="33">
        <v>7</v>
      </c>
      <c r="Q228" s="33">
        <v>7</v>
      </c>
      <c r="R228" s="38">
        <v>2800060990</v>
      </c>
      <c r="S228" s="35">
        <v>200</v>
      </c>
      <c r="T228" s="36">
        <v>10</v>
      </c>
    </row>
    <row r="229" spans="1:28" ht="24.75" customHeight="1" x14ac:dyDescent="0.3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3" t="s">
        <v>197</v>
      </c>
      <c r="P229" s="29">
        <v>7</v>
      </c>
      <c r="Q229" s="29">
        <v>7</v>
      </c>
      <c r="R229" s="37">
        <v>5850000000</v>
      </c>
      <c r="S229" s="35"/>
      <c r="T229" s="36">
        <f>T230</f>
        <v>201.7</v>
      </c>
    </row>
    <row r="230" spans="1:28" ht="24.75" customHeight="1" x14ac:dyDescent="0.3">
      <c r="A230" s="44"/>
      <c r="B230" s="44"/>
      <c r="C230" s="44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 t="s">
        <v>196</v>
      </c>
      <c r="P230" s="33">
        <v>7</v>
      </c>
      <c r="Q230" s="33">
        <v>7</v>
      </c>
      <c r="R230" s="38" t="s">
        <v>237</v>
      </c>
      <c r="S230" s="35"/>
      <c r="T230" s="36">
        <f>T231</f>
        <v>201.7</v>
      </c>
    </row>
    <row r="231" spans="1:28" ht="31.95" customHeight="1" x14ac:dyDescent="0.3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  <c r="O231" s="49" t="s">
        <v>220</v>
      </c>
      <c r="P231" s="33">
        <v>7</v>
      </c>
      <c r="Q231" s="33">
        <v>7</v>
      </c>
      <c r="R231" s="38" t="s">
        <v>237</v>
      </c>
      <c r="S231" s="35">
        <v>200</v>
      </c>
      <c r="T231" s="36">
        <v>201.7</v>
      </c>
    </row>
    <row r="232" spans="1:28" ht="21" customHeight="1" x14ac:dyDescent="0.3">
      <c r="A232" s="74" t="s">
        <v>87</v>
      </c>
      <c r="B232" s="74"/>
      <c r="C232" s="74"/>
      <c r="D232" s="74"/>
      <c r="E232" s="74"/>
      <c r="F232" s="74"/>
      <c r="G232" s="74"/>
      <c r="H232" s="74"/>
      <c r="I232" s="74"/>
      <c r="J232" s="74"/>
      <c r="K232" s="74"/>
      <c r="L232" s="74"/>
      <c r="M232" s="74"/>
      <c r="N232" s="74"/>
      <c r="O232" s="74"/>
      <c r="P232" s="29">
        <v>7</v>
      </c>
      <c r="Q232" s="29">
        <v>9</v>
      </c>
      <c r="R232" s="30">
        <v>0</v>
      </c>
      <c r="S232" s="31">
        <v>0</v>
      </c>
      <c r="T232" s="32">
        <f>T233+T255+T260+T244+T251</f>
        <v>6309</v>
      </c>
    </row>
    <row r="233" spans="1:28" ht="52.5" customHeight="1" x14ac:dyDescent="0.3">
      <c r="A233" s="74" t="s">
        <v>33</v>
      </c>
      <c r="B233" s="74"/>
      <c r="C233" s="74"/>
      <c r="D233" s="74"/>
      <c r="E233" s="74"/>
      <c r="F233" s="74"/>
      <c r="G233" s="74"/>
      <c r="H233" s="74"/>
      <c r="I233" s="74"/>
      <c r="J233" s="74"/>
      <c r="K233" s="74"/>
      <c r="L233" s="74"/>
      <c r="M233" s="74"/>
      <c r="N233" s="74"/>
      <c r="O233" s="74"/>
      <c r="P233" s="29">
        <v>7</v>
      </c>
      <c r="Q233" s="29">
        <v>9</v>
      </c>
      <c r="R233" s="30" t="s">
        <v>32</v>
      </c>
      <c r="S233" s="31" t="s">
        <v>0</v>
      </c>
      <c r="T233" s="32">
        <f>T234+T240</f>
        <v>3021</v>
      </c>
    </row>
    <row r="234" spans="1:28" ht="38.25" customHeight="1" x14ac:dyDescent="0.3">
      <c r="A234" s="74" t="s">
        <v>86</v>
      </c>
      <c r="B234" s="74"/>
      <c r="C234" s="74"/>
      <c r="D234" s="74"/>
      <c r="E234" s="74"/>
      <c r="F234" s="74"/>
      <c r="G234" s="74"/>
      <c r="H234" s="74"/>
      <c r="I234" s="74"/>
      <c r="J234" s="74"/>
      <c r="K234" s="74"/>
      <c r="L234" s="74"/>
      <c r="M234" s="74"/>
      <c r="N234" s="74"/>
      <c r="O234" s="74"/>
      <c r="P234" s="29">
        <v>7</v>
      </c>
      <c r="Q234" s="29">
        <v>9</v>
      </c>
      <c r="R234" s="30" t="s">
        <v>85</v>
      </c>
      <c r="S234" s="31" t="s">
        <v>0</v>
      </c>
      <c r="T234" s="32">
        <f>T235</f>
        <v>2439</v>
      </c>
    </row>
    <row r="235" spans="1:28" ht="21" customHeight="1" x14ac:dyDescent="0.3">
      <c r="A235" s="74" t="s">
        <v>84</v>
      </c>
      <c r="B235" s="74"/>
      <c r="C235" s="74"/>
      <c r="D235" s="74"/>
      <c r="E235" s="74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29">
        <v>7</v>
      </c>
      <c r="Q235" s="29">
        <v>9</v>
      </c>
      <c r="R235" s="30" t="s">
        <v>83</v>
      </c>
      <c r="S235" s="31" t="s">
        <v>0</v>
      </c>
      <c r="T235" s="32">
        <f>T236+T237+T239+T238</f>
        <v>2439</v>
      </c>
    </row>
    <row r="236" spans="1:28" ht="72" customHeight="1" x14ac:dyDescent="0.3">
      <c r="A236" s="75" t="s">
        <v>79</v>
      </c>
      <c r="B236" s="75"/>
      <c r="C236" s="75"/>
      <c r="D236" s="75"/>
      <c r="E236" s="75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33">
        <v>7</v>
      </c>
      <c r="Q236" s="33">
        <v>9</v>
      </c>
      <c r="R236" s="34" t="s">
        <v>83</v>
      </c>
      <c r="S236" s="35" t="s">
        <v>78</v>
      </c>
      <c r="T236" s="36">
        <v>2171</v>
      </c>
    </row>
    <row r="237" spans="1:28" ht="33" customHeight="1" x14ac:dyDescent="0.3">
      <c r="A237" s="75" t="s">
        <v>220</v>
      </c>
      <c r="B237" s="75"/>
      <c r="C237" s="75"/>
      <c r="D237" s="75"/>
      <c r="E237" s="75"/>
      <c r="F237" s="75"/>
      <c r="G237" s="75"/>
      <c r="H237" s="75"/>
      <c r="I237" s="75"/>
      <c r="J237" s="75"/>
      <c r="K237" s="75"/>
      <c r="L237" s="75"/>
      <c r="M237" s="75"/>
      <c r="N237" s="75"/>
      <c r="O237" s="75"/>
      <c r="P237" s="33">
        <v>7</v>
      </c>
      <c r="Q237" s="33">
        <v>9</v>
      </c>
      <c r="R237" s="34" t="s">
        <v>83</v>
      </c>
      <c r="S237" s="35">
        <v>200</v>
      </c>
      <c r="T237" s="36">
        <v>248</v>
      </c>
    </row>
    <row r="238" spans="1:28" ht="22.2" customHeight="1" x14ac:dyDescent="0.3">
      <c r="A238" s="63"/>
      <c r="B238" s="63"/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3"/>
      <c r="N238" s="63"/>
      <c r="O238" s="63" t="s">
        <v>36</v>
      </c>
      <c r="P238" s="33">
        <v>7</v>
      </c>
      <c r="Q238" s="33">
        <v>9</v>
      </c>
      <c r="R238" s="46" t="s">
        <v>83</v>
      </c>
      <c r="S238" s="35">
        <v>300</v>
      </c>
      <c r="T238" s="36">
        <v>19</v>
      </c>
    </row>
    <row r="239" spans="1:28" ht="21.75" customHeight="1" x14ac:dyDescent="0.3">
      <c r="A239" s="75" t="s">
        <v>77</v>
      </c>
      <c r="B239" s="75"/>
      <c r="C239" s="75"/>
      <c r="D239" s="75"/>
      <c r="E239" s="75"/>
      <c r="F239" s="75"/>
      <c r="G239" s="75"/>
      <c r="H239" s="75"/>
      <c r="I239" s="75"/>
      <c r="J239" s="75"/>
      <c r="K239" s="75"/>
      <c r="L239" s="75"/>
      <c r="M239" s="75"/>
      <c r="N239" s="75"/>
      <c r="O239" s="75"/>
      <c r="P239" s="33">
        <v>7</v>
      </c>
      <c r="Q239" s="33">
        <v>9</v>
      </c>
      <c r="R239" s="34" t="s">
        <v>83</v>
      </c>
      <c r="S239" s="35" t="s">
        <v>75</v>
      </c>
      <c r="T239" s="36">
        <v>1</v>
      </c>
    </row>
    <row r="240" spans="1:28" ht="27" customHeight="1" x14ac:dyDescent="0.3">
      <c r="A240" s="74" t="s">
        <v>31</v>
      </c>
      <c r="B240" s="74"/>
      <c r="C240" s="74"/>
      <c r="D240" s="74"/>
      <c r="E240" s="74"/>
      <c r="F240" s="74"/>
      <c r="G240" s="74"/>
      <c r="H240" s="74"/>
      <c r="I240" s="74"/>
      <c r="J240" s="74"/>
      <c r="K240" s="74"/>
      <c r="L240" s="74"/>
      <c r="M240" s="74"/>
      <c r="N240" s="74"/>
      <c r="O240" s="74"/>
      <c r="P240" s="29">
        <v>7</v>
      </c>
      <c r="Q240" s="29">
        <v>9</v>
      </c>
      <c r="R240" s="30" t="s">
        <v>30</v>
      </c>
      <c r="S240" s="31" t="s">
        <v>0</v>
      </c>
      <c r="T240" s="32">
        <f>T241</f>
        <v>582</v>
      </c>
    </row>
    <row r="241" spans="1:20" ht="39" customHeight="1" x14ac:dyDescent="0.3">
      <c r="A241" s="74" t="s">
        <v>82</v>
      </c>
      <c r="B241" s="74"/>
      <c r="C241" s="74"/>
      <c r="D241" s="74"/>
      <c r="E241" s="74"/>
      <c r="F241" s="74"/>
      <c r="G241" s="74"/>
      <c r="H241" s="74"/>
      <c r="I241" s="74"/>
      <c r="J241" s="74"/>
      <c r="K241" s="74"/>
      <c r="L241" s="74"/>
      <c r="M241" s="74"/>
      <c r="N241" s="74"/>
      <c r="O241" s="74"/>
      <c r="P241" s="29">
        <v>7</v>
      </c>
      <c r="Q241" s="29">
        <v>9</v>
      </c>
      <c r="R241" s="30" t="s">
        <v>81</v>
      </c>
      <c r="S241" s="31" t="s">
        <v>0</v>
      </c>
      <c r="T241" s="32">
        <f>T242+T243</f>
        <v>582</v>
      </c>
    </row>
    <row r="242" spans="1:20" ht="72" customHeight="1" x14ac:dyDescent="0.3">
      <c r="A242" s="75" t="s">
        <v>79</v>
      </c>
      <c r="B242" s="75"/>
      <c r="C242" s="75"/>
      <c r="D242" s="75"/>
      <c r="E242" s="75"/>
      <c r="F242" s="75"/>
      <c r="G242" s="75"/>
      <c r="H242" s="75"/>
      <c r="I242" s="75"/>
      <c r="J242" s="75"/>
      <c r="K242" s="75"/>
      <c r="L242" s="75"/>
      <c r="M242" s="75"/>
      <c r="N242" s="75"/>
      <c r="O242" s="75"/>
      <c r="P242" s="33">
        <v>7</v>
      </c>
      <c r="Q242" s="33">
        <v>9</v>
      </c>
      <c r="R242" s="34" t="s">
        <v>81</v>
      </c>
      <c r="S242" s="35" t="s">
        <v>78</v>
      </c>
      <c r="T242" s="36">
        <v>556</v>
      </c>
    </row>
    <row r="243" spans="1:20" ht="33.6" customHeight="1" x14ac:dyDescent="0.3">
      <c r="A243" s="75" t="s">
        <v>220</v>
      </c>
      <c r="B243" s="75"/>
      <c r="C243" s="75"/>
      <c r="D243" s="75"/>
      <c r="E243" s="75"/>
      <c r="F243" s="75"/>
      <c r="G243" s="75"/>
      <c r="H243" s="75"/>
      <c r="I243" s="75"/>
      <c r="J243" s="75"/>
      <c r="K243" s="75"/>
      <c r="L243" s="75"/>
      <c r="M243" s="75"/>
      <c r="N243" s="75"/>
      <c r="O243" s="75"/>
      <c r="P243" s="33">
        <v>7</v>
      </c>
      <c r="Q243" s="33">
        <v>9</v>
      </c>
      <c r="R243" s="34" t="s">
        <v>81</v>
      </c>
      <c r="S243" s="35">
        <v>200</v>
      </c>
      <c r="T243" s="36">
        <v>26</v>
      </c>
    </row>
    <row r="244" spans="1:20" ht="34.5" customHeight="1" x14ac:dyDescent="0.3">
      <c r="A244" s="74" t="s">
        <v>20</v>
      </c>
      <c r="B244" s="74"/>
      <c r="C244" s="74"/>
      <c r="D244" s="74"/>
      <c r="E244" s="74"/>
      <c r="F244" s="74"/>
      <c r="G244" s="74"/>
      <c r="H244" s="74"/>
      <c r="I244" s="74"/>
      <c r="J244" s="74"/>
      <c r="K244" s="74"/>
      <c r="L244" s="74"/>
      <c r="M244" s="74"/>
      <c r="N244" s="74"/>
      <c r="O244" s="74"/>
      <c r="P244" s="29">
        <v>7</v>
      </c>
      <c r="Q244" s="29">
        <v>9</v>
      </c>
      <c r="R244" s="30" t="s">
        <v>19</v>
      </c>
      <c r="S244" s="31" t="s">
        <v>0</v>
      </c>
      <c r="T244" s="32">
        <f>T245</f>
        <v>3230</v>
      </c>
    </row>
    <row r="245" spans="1:20" ht="33" customHeight="1" x14ac:dyDescent="0.3">
      <c r="A245" s="75" t="s">
        <v>18</v>
      </c>
      <c r="B245" s="75"/>
      <c r="C245" s="75"/>
      <c r="D245" s="75"/>
      <c r="E245" s="75"/>
      <c r="F245" s="75"/>
      <c r="G245" s="75"/>
      <c r="H245" s="75"/>
      <c r="I245" s="75"/>
      <c r="J245" s="75"/>
      <c r="K245" s="75"/>
      <c r="L245" s="75"/>
      <c r="M245" s="75"/>
      <c r="N245" s="75"/>
      <c r="O245" s="75"/>
      <c r="P245" s="33">
        <v>7</v>
      </c>
      <c r="Q245" s="33">
        <v>9</v>
      </c>
      <c r="R245" s="34" t="s">
        <v>17</v>
      </c>
      <c r="S245" s="35" t="s">
        <v>0</v>
      </c>
      <c r="T245" s="36">
        <f>T246</f>
        <v>3230</v>
      </c>
    </row>
    <row r="246" spans="1:20" ht="63" customHeight="1" x14ac:dyDescent="0.3">
      <c r="A246" s="75" t="s">
        <v>80</v>
      </c>
      <c r="B246" s="75"/>
      <c r="C246" s="75"/>
      <c r="D246" s="75"/>
      <c r="E246" s="75"/>
      <c r="F246" s="75"/>
      <c r="G246" s="75"/>
      <c r="H246" s="75"/>
      <c r="I246" s="75"/>
      <c r="J246" s="75"/>
      <c r="K246" s="75"/>
      <c r="L246" s="75"/>
      <c r="M246" s="75"/>
      <c r="N246" s="75"/>
      <c r="O246" s="75"/>
      <c r="P246" s="33">
        <v>7</v>
      </c>
      <c r="Q246" s="33">
        <v>9</v>
      </c>
      <c r="R246" s="34" t="s">
        <v>76</v>
      </c>
      <c r="S246" s="35" t="s">
        <v>0</v>
      </c>
      <c r="T246" s="36">
        <f>T247+T248+T250+T249</f>
        <v>3230</v>
      </c>
    </row>
    <row r="247" spans="1:20" ht="48" customHeight="1" x14ac:dyDescent="0.3">
      <c r="A247" s="75" t="s">
        <v>79</v>
      </c>
      <c r="B247" s="75"/>
      <c r="C247" s="75"/>
      <c r="D247" s="75"/>
      <c r="E247" s="75"/>
      <c r="F247" s="75"/>
      <c r="G247" s="75"/>
      <c r="H247" s="75"/>
      <c r="I247" s="75"/>
      <c r="J247" s="75"/>
      <c r="K247" s="75"/>
      <c r="L247" s="75"/>
      <c r="M247" s="75"/>
      <c r="N247" s="75"/>
      <c r="O247" s="75"/>
      <c r="P247" s="33">
        <v>7</v>
      </c>
      <c r="Q247" s="33">
        <v>9</v>
      </c>
      <c r="R247" s="34" t="s">
        <v>76</v>
      </c>
      <c r="S247" s="35" t="s">
        <v>78</v>
      </c>
      <c r="T247" s="36">
        <v>2586</v>
      </c>
    </row>
    <row r="248" spans="1:20" ht="30.6" customHeight="1" x14ac:dyDescent="0.3">
      <c r="A248" s="75" t="s">
        <v>220</v>
      </c>
      <c r="B248" s="75"/>
      <c r="C248" s="75"/>
      <c r="D248" s="75"/>
      <c r="E248" s="75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33">
        <v>7</v>
      </c>
      <c r="Q248" s="33">
        <v>9</v>
      </c>
      <c r="R248" s="34" t="s">
        <v>76</v>
      </c>
      <c r="S248" s="35">
        <v>200</v>
      </c>
      <c r="T248" s="36">
        <v>622</v>
      </c>
    </row>
    <row r="249" spans="1:20" ht="18.75" customHeight="1" x14ac:dyDescent="0.3">
      <c r="A249" s="63"/>
      <c r="B249" s="63"/>
      <c r="C249" s="63"/>
      <c r="D249" s="63"/>
      <c r="E249" s="63"/>
      <c r="F249" s="63"/>
      <c r="G249" s="63"/>
      <c r="H249" s="63"/>
      <c r="I249" s="63"/>
      <c r="J249" s="63"/>
      <c r="K249" s="63"/>
      <c r="L249" s="63"/>
      <c r="M249" s="63"/>
      <c r="N249" s="63"/>
      <c r="O249" s="63" t="s">
        <v>36</v>
      </c>
      <c r="P249" s="33">
        <v>7</v>
      </c>
      <c r="Q249" s="33">
        <v>9</v>
      </c>
      <c r="R249" s="34" t="s">
        <v>76</v>
      </c>
      <c r="S249" s="35">
        <v>300</v>
      </c>
      <c r="T249" s="36">
        <v>12</v>
      </c>
    </row>
    <row r="250" spans="1:20" ht="18.75" customHeight="1" x14ac:dyDescent="0.3">
      <c r="A250" s="75" t="s">
        <v>77</v>
      </c>
      <c r="B250" s="75"/>
      <c r="C250" s="75"/>
      <c r="D250" s="75"/>
      <c r="E250" s="75"/>
      <c r="F250" s="75"/>
      <c r="G250" s="75"/>
      <c r="H250" s="75"/>
      <c r="I250" s="75"/>
      <c r="J250" s="75"/>
      <c r="K250" s="75"/>
      <c r="L250" s="75"/>
      <c r="M250" s="75"/>
      <c r="N250" s="75"/>
      <c r="O250" s="75"/>
      <c r="P250" s="33">
        <v>7</v>
      </c>
      <c r="Q250" s="33">
        <v>9</v>
      </c>
      <c r="R250" s="34" t="s">
        <v>76</v>
      </c>
      <c r="S250" s="35" t="s">
        <v>75</v>
      </c>
      <c r="T250" s="36">
        <v>10</v>
      </c>
    </row>
    <row r="251" spans="1:20" ht="63" customHeight="1" x14ac:dyDescent="0.3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  <c r="L251" s="71"/>
      <c r="M251" s="71"/>
      <c r="N251" s="71"/>
      <c r="O251" s="70" t="s">
        <v>217</v>
      </c>
      <c r="P251" s="29">
        <v>7</v>
      </c>
      <c r="Q251" s="29">
        <v>9</v>
      </c>
      <c r="R251" s="51" t="s">
        <v>88</v>
      </c>
      <c r="S251" s="31"/>
      <c r="T251" s="32">
        <f>T252</f>
        <v>22</v>
      </c>
    </row>
    <row r="252" spans="1:20" ht="97.8" customHeight="1" x14ac:dyDescent="0.3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  <c r="L252" s="71"/>
      <c r="M252" s="71"/>
      <c r="N252" s="71"/>
      <c r="O252" s="70" t="s">
        <v>265</v>
      </c>
      <c r="P252" s="29">
        <v>7</v>
      </c>
      <c r="Q252" s="29">
        <v>9</v>
      </c>
      <c r="R252" s="51" t="s">
        <v>266</v>
      </c>
      <c r="S252" s="31"/>
      <c r="T252" s="32">
        <f>T253</f>
        <v>22</v>
      </c>
    </row>
    <row r="253" spans="1:20" ht="81.599999999999994" customHeight="1" x14ac:dyDescent="0.3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71"/>
      <c r="O253" s="71" t="s">
        <v>265</v>
      </c>
      <c r="P253" s="33">
        <v>7</v>
      </c>
      <c r="Q253" s="33">
        <v>9</v>
      </c>
      <c r="R253" s="46" t="s">
        <v>267</v>
      </c>
      <c r="S253" s="35"/>
      <c r="T253" s="36">
        <f>T254</f>
        <v>22</v>
      </c>
    </row>
    <row r="254" spans="1:20" ht="18.75" customHeight="1" x14ac:dyDescent="0.3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  <c r="L254" s="71"/>
      <c r="M254" s="71"/>
      <c r="N254" s="71"/>
      <c r="O254" s="71" t="s">
        <v>36</v>
      </c>
      <c r="P254" s="33">
        <v>7</v>
      </c>
      <c r="Q254" s="33">
        <v>9</v>
      </c>
      <c r="R254" s="46" t="s">
        <v>267</v>
      </c>
      <c r="S254" s="35">
        <v>300</v>
      </c>
      <c r="T254" s="36">
        <v>22</v>
      </c>
    </row>
    <row r="255" spans="1:20" ht="42" customHeight="1" x14ac:dyDescent="0.3">
      <c r="A255" s="74" t="s">
        <v>74</v>
      </c>
      <c r="B255" s="74"/>
      <c r="C255" s="74"/>
      <c r="D255" s="74"/>
      <c r="E255" s="74"/>
      <c r="F255" s="74"/>
      <c r="G255" s="74"/>
      <c r="H255" s="74"/>
      <c r="I255" s="74"/>
      <c r="J255" s="74"/>
      <c r="K255" s="74"/>
      <c r="L255" s="74"/>
      <c r="M255" s="74"/>
      <c r="N255" s="74"/>
      <c r="O255" s="74"/>
      <c r="P255" s="29">
        <v>7</v>
      </c>
      <c r="Q255" s="29">
        <v>9</v>
      </c>
      <c r="R255" s="30" t="s">
        <v>73</v>
      </c>
      <c r="S255" s="31" t="s">
        <v>0</v>
      </c>
      <c r="T255" s="32">
        <v>36</v>
      </c>
    </row>
    <row r="256" spans="1:20" ht="81.75" customHeight="1" x14ac:dyDescent="0.3">
      <c r="A256" s="75" t="s">
        <v>72</v>
      </c>
      <c r="B256" s="75"/>
      <c r="C256" s="75"/>
      <c r="D256" s="75"/>
      <c r="E256" s="75"/>
      <c r="F256" s="75"/>
      <c r="G256" s="75"/>
      <c r="H256" s="75"/>
      <c r="I256" s="75"/>
      <c r="J256" s="75"/>
      <c r="K256" s="75"/>
      <c r="L256" s="75"/>
      <c r="M256" s="75"/>
      <c r="N256" s="75"/>
      <c r="O256" s="75"/>
      <c r="P256" s="33">
        <v>7</v>
      </c>
      <c r="Q256" s="33">
        <v>9</v>
      </c>
      <c r="R256" s="34" t="s">
        <v>71</v>
      </c>
      <c r="S256" s="35" t="s">
        <v>0</v>
      </c>
      <c r="T256" s="36">
        <v>36</v>
      </c>
    </row>
    <row r="257" spans="1:20" ht="84.75" customHeight="1" x14ac:dyDescent="0.3">
      <c r="A257" s="75" t="s">
        <v>70</v>
      </c>
      <c r="B257" s="75"/>
      <c r="C257" s="75"/>
      <c r="D257" s="75"/>
      <c r="E257" s="75"/>
      <c r="F257" s="75"/>
      <c r="G257" s="75"/>
      <c r="H257" s="75"/>
      <c r="I257" s="75"/>
      <c r="J257" s="75"/>
      <c r="K257" s="75"/>
      <c r="L257" s="75"/>
      <c r="M257" s="75"/>
      <c r="N257" s="75"/>
      <c r="O257" s="75"/>
      <c r="P257" s="33">
        <v>7</v>
      </c>
      <c r="Q257" s="33">
        <v>9</v>
      </c>
      <c r="R257" s="34" t="s">
        <v>69</v>
      </c>
      <c r="S257" s="35" t="s">
        <v>0</v>
      </c>
      <c r="T257" s="36">
        <v>36</v>
      </c>
    </row>
    <row r="258" spans="1:20" ht="31.2" customHeight="1" x14ac:dyDescent="0.3">
      <c r="A258" s="75" t="s">
        <v>220</v>
      </c>
      <c r="B258" s="75"/>
      <c r="C258" s="75"/>
      <c r="D258" s="75"/>
      <c r="E258" s="75"/>
      <c r="F258" s="75"/>
      <c r="G258" s="75"/>
      <c r="H258" s="75"/>
      <c r="I258" s="75"/>
      <c r="J258" s="75"/>
      <c r="K258" s="75"/>
      <c r="L258" s="75"/>
      <c r="M258" s="75"/>
      <c r="N258" s="75"/>
      <c r="O258" s="75"/>
      <c r="P258" s="33">
        <v>7</v>
      </c>
      <c r="Q258" s="33">
        <v>9</v>
      </c>
      <c r="R258" s="34" t="s">
        <v>69</v>
      </c>
      <c r="S258" s="35">
        <v>200</v>
      </c>
      <c r="T258" s="36">
        <v>15</v>
      </c>
    </row>
    <row r="259" spans="1:20" ht="20.25" customHeight="1" x14ac:dyDescent="0.3">
      <c r="A259" s="75" t="s">
        <v>36</v>
      </c>
      <c r="B259" s="75"/>
      <c r="C259" s="75"/>
      <c r="D259" s="75"/>
      <c r="E259" s="75"/>
      <c r="F259" s="75"/>
      <c r="G259" s="75"/>
      <c r="H259" s="75"/>
      <c r="I259" s="75"/>
      <c r="J259" s="75"/>
      <c r="K259" s="75"/>
      <c r="L259" s="75"/>
      <c r="M259" s="75"/>
      <c r="N259" s="75"/>
      <c r="O259" s="75"/>
      <c r="P259" s="33">
        <v>7</v>
      </c>
      <c r="Q259" s="33">
        <v>9</v>
      </c>
      <c r="R259" s="34" t="s">
        <v>69</v>
      </c>
      <c r="S259" s="35" t="s">
        <v>35</v>
      </c>
      <c r="T259" s="36">
        <v>21</v>
      </c>
    </row>
    <row r="260" spans="1:20" ht="20.25" customHeight="1" x14ac:dyDescent="0.3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50" t="s">
        <v>200</v>
      </c>
      <c r="P260" s="29">
        <v>7</v>
      </c>
      <c r="Q260" s="29">
        <v>9</v>
      </c>
      <c r="R260" s="51" t="s">
        <v>202</v>
      </c>
      <c r="S260" s="35"/>
      <c r="T260" s="36">
        <f>T261</f>
        <v>0</v>
      </c>
    </row>
    <row r="261" spans="1:20" ht="54.75" customHeight="1" x14ac:dyDescent="0.3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 t="s">
        <v>201</v>
      </c>
      <c r="P261" s="33">
        <v>7</v>
      </c>
      <c r="Q261" s="33">
        <v>9</v>
      </c>
      <c r="R261" s="46" t="s">
        <v>199</v>
      </c>
      <c r="S261" s="35"/>
      <c r="T261" s="36">
        <f>T262</f>
        <v>0</v>
      </c>
    </row>
    <row r="262" spans="1:20" ht="32.4" customHeight="1" x14ac:dyDescent="0.3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 t="s">
        <v>220</v>
      </c>
      <c r="P262" s="33">
        <v>7</v>
      </c>
      <c r="Q262" s="33">
        <v>9</v>
      </c>
      <c r="R262" s="46" t="s">
        <v>221</v>
      </c>
      <c r="S262" s="35">
        <v>200</v>
      </c>
      <c r="T262" s="36">
        <v>0</v>
      </c>
    </row>
    <row r="263" spans="1:20" ht="18.75" customHeight="1" x14ac:dyDescent="0.3">
      <c r="A263" s="74" t="s">
        <v>68</v>
      </c>
      <c r="B263" s="74"/>
      <c r="C263" s="74"/>
      <c r="D263" s="74"/>
      <c r="E263" s="74"/>
      <c r="F263" s="74"/>
      <c r="G263" s="74"/>
      <c r="H263" s="74"/>
      <c r="I263" s="74"/>
      <c r="J263" s="74"/>
      <c r="K263" s="74"/>
      <c r="L263" s="74"/>
      <c r="M263" s="74"/>
      <c r="N263" s="74"/>
      <c r="O263" s="74"/>
      <c r="P263" s="29">
        <v>8</v>
      </c>
      <c r="Q263" s="29">
        <v>0</v>
      </c>
      <c r="R263" s="30">
        <v>0</v>
      </c>
      <c r="S263" s="31">
        <v>0</v>
      </c>
      <c r="T263" s="32">
        <f>T264+T282</f>
        <v>10494</v>
      </c>
    </row>
    <row r="264" spans="1:20" ht="20.25" customHeight="1" x14ac:dyDescent="0.3">
      <c r="A264" s="74" t="s">
        <v>67</v>
      </c>
      <c r="B264" s="74"/>
      <c r="C264" s="74"/>
      <c r="D264" s="74"/>
      <c r="E264" s="74"/>
      <c r="F264" s="74"/>
      <c r="G264" s="74"/>
      <c r="H264" s="74"/>
      <c r="I264" s="74"/>
      <c r="J264" s="74"/>
      <c r="K264" s="74"/>
      <c r="L264" s="74"/>
      <c r="M264" s="74"/>
      <c r="N264" s="74"/>
      <c r="O264" s="74"/>
      <c r="P264" s="29">
        <v>8</v>
      </c>
      <c r="Q264" s="29">
        <v>1</v>
      </c>
      <c r="R264" s="30">
        <v>0</v>
      </c>
      <c r="S264" s="31">
        <v>0</v>
      </c>
      <c r="T264" s="32">
        <f>T265+T278</f>
        <v>10004</v>
      </c>
    </row>
    <row r="265" spans="1:20" ht="57" customHeight="1" x14ac:dyDescent="0.3">
      <c r="A265" s="74" t="s">
        <v>26</v>
      </c>
      <c r="B265" s="74"/>
      <c r="C265" s="74"/>
      <c r="D265" s="74"/>
      <c r="E265" s="74"/>
      <c r="F265" s="74"/>
      <c r="G265" s="74"/>
      <c r="H265" s="74"/>
      <c r="I265" s="74"/>
      <c r="J265" s="74"/>
      <c r="K265" s="74"/>
      <c r="L265" s="74"/>
      <c r="M265" s="74"/>
      <c r="N265" s="74"/>
      <c r="O265" s="74"/>
      <c r="P265" s="29">
        <v>8</v>
      </c>
      <c r="Q265" s="29">
        <v>1</v>
      </c>
      <c r="R265" s="30" t="s">
        <v>25</v>
      </c>
      <c r="S265" s="31" t="s">
        <v>0</v>
      </c>
      <c r="T265" s="32">
        <f>T266</f>
        <v>9085</v>
      </c>
    </row>
    <row r="266" spans="1:20" ht="66.75" customHeight="1" x14ac:dyDescent="0.3">
      <c r="A266" s="74" t="s">
        <v>176</v>
      </c>
      <c r="B266" s="74"/>
      <c r="C266" s="74"/>
      <c r="D266" s="74"/>
      <c r="E266" s="74"/>
      <c r="F266" s="74"/>
      <c r="G266" s="74"/>
      <c r="H266" s="74"/>
      <c r="I266" s="74"/>
      <c r="J266" s="74"/>
      <c r="K266" s="74"/>
      <c r="L266" s="74"/>
      <c r="M266" s="74"/>
      <c r="N266" s="74"/>
      <c r="O266" s="74"/>
      <c r="P266" s="29">
        <v>8</v>
      </c>
      <c r="Q266" s="29">
        <v>1</v>
      </c>
      <c r="R266" s="30" t="s">
        <v>63</v>
      </c>
      <c r="S266" s="31" t="s">
        <v>0</v>
      </c>
      <c r="T266" s="32">
        <f>T267+T269+T271+T273+T275</f>
        <v>9085</v>
      </c>
    </row>
    <row r="267" spans="1:20" ht="85.5" customHeight="1" x14ac:dyDescent="0.3">
      <c r="A267" s="74" t="s">
        <v>177</v>
      </c>
      <c r="B267" s="74"/>
      <c r="C267" s="74"/>
      <c r="D267" s="74"/>
      <c r="E267" s="74"/>
      <c r="F267" s="74"/>
      <c r="G267" s="74"/>
      <c r="H267" s="74"/>
      <c r="I267" s="74"/>
      <c r="J267" s="74"/>
      <c r="K267" s="74"/>
      <c r="L267" s="74"/>
      <c r="M267" s="74"/>
      <c r="N267" s="74"/>
      <c r="O267" s="74"/>
      <c r="P267" s="29">
        <v>8</v>
      </c>
      <c r="Q267" s="29">
        <v>1</v>
      </c>
      <c r="R267" s="30" t="s">
        <v>66</v>
      </c>
      <c r="S267" s="31" t="s">
        <v>0</v>
      </c>
      <c r="T267" s="32">
        <f>T268</f>
        <v>4627</v>
      </c>
    </row>
    <row r="268" spans="1:20" ht="37.5" customHeight="1" x14ac:dyDescent="0.3">
      <c r="A268" s="75" t="s">
        <v>15</v>
      </c>
      <c r="B268" s="75"/>
      <c r="C268" s="75"/>
      <c r="D268" s="75"/>
      <c r="E268" s="75"/>
      <c r="F268" s="75"/>
      <c r="G268" s="75"/>
      <c r="H268" s="75"/>
      <c r="I268" s="75"/>
      <c r="J268" s="75"/>
      <c r="K268" s="75"/>
      <c r="L268" s="75"/>
      <c r="M268" s="75"/>
      <c r="N268" s="75"/>
      <c r="O268" s="75"/>
      <c r="P268" s="33">
        <v>8</v>
      </c>
      <c r="Q268" s="33">
        <v>1</v>
      </c>
      <c r="R268" s="34" t="s">
        <v>66</v>
      </c>
      <c r="S268" s="35" t="s">
        <v>13</v>
      </c>
      <c r="T268" s="36">
        <f>6267-1640</f>
        <v>4627</v>
      </c>
    </row>
    <row r="269" spans="1:20" ht="81.75" customHeight="1" x14ac:dyDescent="0.3">
      <c r="A269" s="74" t="s">
        <v>178</v>
      </c>
      <c r="B269" s="74"/>
      <c r="C269" s="74"/>
      <c r="D269" s="74"/>
      <c r="E269" s="74"/>
      <c r="F269" s="74"/>
      <c r="G269" s="74"/>
      <c r="H269" s="74"/>
      <c r="I269" s="74"/>
      <c r="J269" s="74"/>
      <c r="K269" s="74"/>
      <c r="L269" s="74"/>
      <c r="M269" s="74"/>
      <c r="N269" s="74"/>
      <c r="O269" s="74"/>
      <c r="P269" s="29">
        <v>8</v>
      </c>
      <c r="Q269" s="29">
        <v>1</v>
      </c>
      <c r="R269" s="30" t="s">
        <v>65</v>
      </c>
      <c r="S269" s="31" t="s">
        <v>0</v>
      </c>
      <c r="T269" s="32">
        <f>T270</f>
        <v>2552</v>
      </c>
    </row>
    <row r="270" spans="1:20" ht="39" customHeight="1" x14ac:dyDescent="0.3">
      <c r="A270" s="75" t="s">
        <v>15</v>
      </c>
      <c r="B270" s="75"/>
      <c r="C270" s="75"/>
      <c r="D270" s="75"/>
      <c r="E270" s="75"/>
      <c r="F270" s="75"/>
      <c r="G270" s="75"/>
      <c r="H270" s="75"/>
      <c r="I270" s="75"/>
      <c r="J270" s="75"/>
      <c r="K270" s="75"/>
      <c r="L270" s="75"/>
      <c r="M270" s="75"/>
      <c r="N270" s="75"/>
      <c r="O270" s="75"/>
      <c r="P270" s="33">
        <v>8</v>
      </c>
      <c r="Q270" s="33">
        <v>1</v>
      </c>
      <c r="R270" s="34" t="s">
        <v>65</v>
      </c>
      <c r="S270" s="35" t="s">
        <v>13</v>
      </c>
      <c r="T270" s="36">
        <v>2552</v>
      </c>
    </row>
    <row r="271" spans="1:20" ht="30" customHeight="1" x14ac:dyDescent="0.3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 t="s">
        <v>203</v>
      </c>
      <c r="P271" s="33">
        <v>8</v>
      </c>
      <c r="Q271" s="33">
        <v>1</v>
      </c>
      <c r="R271" s="46" t="s">
        <v>238</v>
      </c>
      <c r="S271" s="35"/>
      <c r="T271" s="36">
        <f>T272</f>
        <v>256</v>
      </c>
    </row>
    <row r="272" spans="1:20" ht="31.2" x14ac:dyDescent="0.3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 t="s">
        <v>15</v>
      </c>
      <c r="P272" s="33">
        <v>8</v>
      </c>
      <c r="Q272" s="33">
        <v>1</v>
      </c>
      <c r="R272" s="46" t="s">
        <v>238</v>
      </c>
      <c r="S272" s="35">
        <v>600</v>
      </c>
      <c r="T272" s="36">
        <v>256</v>
      </c>
    </row>
    <row r="273" spans="1:20" ht="33.6" customHeight="1" x14ac:dyDescent="0.3">
      <c r="A273" s="69"/>
      <c r="B273" s="69"/>
      <c r="C273" s="69"/>
      <c r="D273" s="69"/>
      <c r="E273" s="69"/>
      <c r="F273" s="69"/>
      <c r="G273" s="69"/>
      <c r="H273" s="69"/>
      <c r="I273" s="69"/>
      <c r="J273" s="69"/>
      <c r="K273" s="69"/>
      <c r="L273" s="69"/>
      <c r="M273" s="69"/>
      <c r="N273" s="69"/>
      <c r="O273" s="68" t="s">
        <v>245</v>
      </c>
      <c r="P273" s="29">
        <v>8</v>
      </c>
      <c r="Q273" s="29">
        <v>1</v>
      </c>
      <c r="R273" s="51" t="s">
        <v>246</v>
      </c>
      <c r="S273" s="31"/>
      <c r="T273" s="32">
        <f>T274</f>
        <v>1640</v>
      </c>
    </row>
    <row r="274" spans="1:20" ht="31.2" x14ac:dyDescent="0.3">
      <c r="A274" s="69"/>
      <c r="B274" s="69"/>
      <c r="C274" s="69"/>
      <c r="D274" s="69"/>
      <c r="E274" s="69"/>
      <c r="F274" s="69"/>
      <c r="G274" s="69"/>
      <c r="H274" s="69"/>
      <c r="I274" s="69"/>
      <c r="J274" s="69"/>
      <c r="K274" s="69"/>
      <c r="L274" s="69"/>
      <c r="M274" s="69"/>
      <c r="N274" s="69"/>
      <c r="O274" s="69" t="s">
        <v>15</v>
      </c>
      <c r="P274" s="33">
        <v>8</v>
      </c>
      <c r="Q274" s="33">
        <v>1</v>
      </c>
      <c r="R274" s="46" t="s">
        <v>246</v>
      </c>
      <c r="S274" s="35">
        <v>600</v>
      </c>
      <c r="T274" s="36">
        <f>1260+380</f>
        <v>1640</v>
      </c>
    </row>
    <row r="275" spans="1:20" ht="46.8" x14ac:dyDescent="0.3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  <c r="L275" s="71"/>
      <c r="M275" s="71"/>
      <c r="N275" s="71"/>
      <c r="O275" s="70" t="s">
        <v>268</v>
      </c>
      <c r="P275" s="29">
        <v>8</v>
      </c>
      <c r="Q275" s="29">
        <v>1</v>
      </c>
      <c r="R275" s="51" t="s">
        <v>269</v>
      </c>
      <c r="S275" s="31"/>
      <c r="T275" s="32">
        <f>T276</f>
        <v>10</v>
      </c>
    </row>
    <row r="276" spans="1:20" ht="46.8" x14ac:dyDescent="0.3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  <c r="L276" s="71"/>
      <c r="M276" s="71"/>
      <c r="N276" s="71"/>
      <c r="O276" s="71" t="s">
        <v>270</v>
      </c>
      <c r="P276" s="33">
        <v>8</v>
      </c>
      <c r="Q276" s="33">
        <v>1</v>
      </c>
      <c r="R276" s="46" t="s">
        <v>271</v>
      </c>
      <c r="S276" s="35"/>
      <c r="T276" s="36">
        <f>T277</f>
        <v>10</v>
      </c>
    </row>
    <row r="277" spans="1:20" ht="31.2" x14ac:dyDescent="0.3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  <c r="L277" s="71"/>
      <c r="M277" s="71"/>
      <c r="N277" s="71"/>
      <c r="O277" s="71" t="s">
        <v>175</v>
      </c>
      <c r="P277" s="33">
        <v>8</v>
      </c>
      <c r="Q277" s="33">
        <v>1</v>
      </c>
      <c r="R277" s="46" t="s">
        <v>271</v>
      </c>
      <c r="S277" s="35">
        <v>600</v>
      </c>
      <c r="T277" s="36">
        <v>10</v>
      </c>
    </row>
    <row r="278" spans="1:20" ht="31.2" x14ac:dyDescent="0.3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  <c r="L278" s="71"/>
      <c r="M278" s="71"/>
      <c r="N278" s="71"/>
      <c r="O278" s="70" t="s">
        <v>272</v>
      </c>
      <c r="P278" s="29">
        <v>8</v>
      </c>
      <c r="Q278" s="29">
        <v>1</v>
      </c>
      <c r="R278" s="51" t="s">
        <v>273</v>
      </c>
      <c r="S278" s="31"/>
      <c r="T278" s="32">
        <f>T279</f>
        <v>919</v>
      </c>
    </row>
    <row r="279" spans="1:20" ht="46.8" x14ac:dyDescent="0.3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  <c r="L279" s="71"/>
      <c r="M279" s="71"/>
      <c r="N279" s="71"/>
      <c r="O279" s="71" t="s">
        <v>274</v>
      </c>
      <c r="P279" s="33">
        <v>8</v>
      </c>
      <c r="Q279" s="33">
        <v>1</v>
      </c>
      <c r="R279" s="46" t="s">
        <v>275</v>
      </c>
      <c r="S279" s="35"/>
      <c r="T279" s="36">
        <f>T280</f>
        <v>919</v>
      </c>
    </row>
    <row r="280" spans="1:20" ht="46.8" x14ac:dyDescent="0.3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  <c r="L280" s="71"/>
      <c r="M280" s="71"/>
      <c r="N280" s="71"/>
      <c r="O280" s="71" t="s">
        <v>276</v>
      </c>
      <c r="P280" s="33">
        <v>8</v>
      </c>
      <c r="Q280" s="33">
        <v>1</v>
      </c>
      <c r="R280" s="46" t="s">
        <v>277</v>
      </c>
      <c r="S280" s="35"/>
      <c r="T280" s="36">
        <f>T281</f>
        <v>919</v>
      </c>
    </row>
    <row r="281" spans="1:20" x14ac:dyDescent="0.3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 t="s">
        <v>3</v>
      </c>
      <c r="P281" s="33">
        <v>8</v>
      </c>
      <c r="Q281" s="33">
        <v>1</v>
      </c>
      <c r="R281" s="46" t="s">
        <v>277</v>
      </c>
      <c r="S281" s="35">
        <v>500</v>
      </c>
      <c r="T281" s="36">
        <v>919</v>
      </c>
    </row>
    <row r="282" spans="1:20" ht="20.25" customHeight="1" x14ac:dyDescent="0.3">
      <c r="A282" s="74" t="s">
        <v>64</v>
      </c>
      <c r="B282" s="74"/>
      <c r="C282" s="74"/>
      <c r="D282" s="74"/>
      <c r="E282" s="74"/>
      <c r="F282" s="74"/>
      <c r="G282" s="74"/>
      <c r="H282" s="74"/>
      <c r="I282" s="74"/>
      <c r="J282" s="74"/>
      <c r="K282" s="74"/>
      <c r="L282" s="74"/>
      <c r="M282" s="74"/>
      <c r="N282" s="74"/>
      <c r="O282" s="74"/>
      <c r="P282" s="29">
        <v>8</v>
      </c>
      <c r="Q282" s="29">
        <v>4</v>
      </c>
      <c r="R282" s="30">
        <v>0</v>
      </c>
      <c r="S282" s="31">
        <v>0</v>
      </c>
      <c r="T282" s="32">
        <f>T283+T287</f>
        <v>490</v>
      </c>
    </row>
    <row r="283" spans="1:20" ht="58.5" customHeight="1" x14ac:dyDescent="0.3">
      <c r="A283" s="74" t="s">
        <v>26</v>
      </c>
      <c r="B283" s="74"/>
      <c r="C283" s="74"/>
      <c r="D283" s="74"/>
      <c r="E283" s="74"/>
      <c r="F283" s="74"/>
      <c r="G283" s="74"/>
      <c r="H283" s="74"/>
      <c r="I283" s="74"/>
      <c r="J283" s="74"/>
      <c r="K283" s="74"/>
      <c r="L283" s="74"/>
      <c r="M283" s="74"/>
      <c r="N283" s="74"/>
      <c r="O283" s="74"/>
      <c r="P283" s="29">
        <v>8</v>
      </c>
      <c r="Q283" s="29">
        <v>4</v>
      </c>
      <c r="R283" s="30" t="s">
        <v>25</v>
      </c>
      <c r="S283" s="31" t="s">
        <v>0</v>
      </c>
      <c r="T283" s="32">
        <f>T284</f>
        <v>255</v>
      </c>
    </row>
    <row r="284" spans="1:20" ht="66.75" customHeight="1" x14ac:dyDescent="0.3">
      <c r="A284" s="75" t="s">
        <v>176</v>
      </c>
      <c r="B284" s="75"/>
      <c r="C284" s="75"/>
      <c r="D284" s="75"/>
      <c r="E284" s="75"/>
      <c r="F284" s="75"/>
      <c r="G284" s="75"/>
      <c r="H284" s="75"/>
      <c r="I284" s="75"/>
      <c r="J284" s="75"/>
      <c r="K284" s="75"/>
      <c r="L284" s="75"/>
      <c r="M284" s="75"/>
      <c r="N284" s="75"/>
      <c r="O284" s="75"/>
      <c r="P284" s="33">
        <v>8</v>
      </c>
      <c r="Q284" s="33">
        <v>4</v>
      </c>
      <c r="R284" s="34" t="s">
        <v>63</v>
      </c>
      <c r="S284" s="35" t="s">
        <v>0</v>
      </c>
      <c r="T284" s="36">
        <f>T285</f>
        <v>255</v>
      </c>
    </row>
    <row r="285" spans="1:20" ht="66" customHeight="1" x14ac:dyDescent="0.3">
      <c r="A285" s="75" t="s">
        <v>179</v>
      </c>
      <c r="B285" s="75"/>
      <c r="C285" s="75"/>
      <c r="D285" s="75"/>
      <c r="E285" s="75"/>
      <c r="F285" s="75"/>
      <c r="G285" s="75"/>
      <c r="H285" s="75"/>
      <c r="I285" s="75"/>
      <c r="J285" s="75"/>
      <c r="K285" s="75"/>
      <c r="L285" s="75"/>
      <c r="M285" s="75"/>
      <c r="N285" s="75"/>
      <c r="O285" s="75"/>
      <c r="P285" s="33">
        <v>8</v>
      </c>
      <c r="Q285" s="33">
        <v>4</v>
      </c>
      <c r="R285" s="34" t="s">
        <v>62</v>
      </c>
      <c r="S285" s="35" t="s">
        <v>0</v>
      </c>
      <c r="T285" s="36">
        <f>T286</f>
        <v>255</v>
      </c>
    </row>
    <row r="286" spans="1:20" ht="21.75" customHeight="1" x14ac:dyDescent="0.3">
      <c r="A286" s="75" t="s">
        <v>191</v>
      </c>
      <c r="B286" s="75"/>
      <c r="C286" s="75"/>
      <c r="D286" s="75"/>
      <c r="E286" s="75"/>
      <c r="F286" s="75"/>
      <c r="G286" s="75"/>
      <c r="H286" s="75"/>
      <c r="I286" s="75"/>
      <c r="J286" s="75"/>
      <c r="K286" s="75"/>
      <c r="L286" s="75"/>
      <c r="M286" s="75"/>
      <c r="N286" s="75"/>
      <c r="O286" s="75"/>
      <c r="P286" s="33">
        <v>8</v>
      </c>
      <c r="Q286" s="33">
        <v>4</v>
      </c>
      <c r="R286" s="34" t="s">
        <v>62</v>
      </c>
      <c r="S286" s="35">
        <v>200</v>
      </c>
      <c r="T286" s="36">
        <v>255</v>
      </c>
    </row>
    <row r="287" spans="1:20" ht="51" customHeight="1" x14ac:dyDescent="0.3">
      <c r="A287" s="74" t="s">
        <v>61</v>
      </c>
      <c r="B287" s="74"/>
      <c r="C287" s="74"/>
      <c r="D287" s="74"/>
      <c r="E287" s="74"/>
      <c r="F287" s="74"/>
      <c r="G287" s="74"/>
      <c r="H287" s="74"/>
      <c r="I287" s="74"/>
      <c r="J287" s="74"/>
      <c r="K287" s="74"/>
      <c r="L287" s="74"/>
      <c r="M287" s="74"/>
      <c r="N287" s="74"/>
      <c r="O287" s="74"/>
      <c r="P287" s="29">
        <v>8</v>
      </c>
      <c r="Q287" s="29">
        <v>4</v>
      </c>
      <c r="R287" s="30" t="s">
        <v>60</v>
      </c>
      <c r="S287" s="31" t="s">
        <v>0</v>
      </c>
      <c r="T287" s="32">
        <f>T288</f>
        <v>235</v>
      </c>
    </row>
    <row r="288" spans="1:20" ht="23.25" customHeight="1" x14ac:dyDescent="0.3">
      <c r="A288" s="75" t="s">
        <v>59</v>
      </c>
      <c r="B288" s="75"/>
      <c r="C288" s="75"/>
      <c r="D288" s="75"/>
      <c r="E288" s="75"/>
      <c r="F288" s="75"/>
      <c r="G288" s="75"/>
      <c r="H288" s="75"/>
      <c r="I288" s="75"/>
      <c r="J288" s="75"/>
      <c r="K288" s="75"/>
      <c r="L288" s="75"/>
      <c r="M288" s="75"/>
      <c r="N288" s="75"/>
      <c r="O288" s="75"/>
      <c r="P288" s="33">
        <v>8</v>
      </c>
      <c r="Q288" s="33">
        <v>4</v>
      </c>
      <c r="R288" s="34" t="s">
        <v>58</v>
      </c>
      <c r="S288" s="35" t="s">
        <v>0</v>
      </c>
      <c r="T288" s="36">
        <f>T289</f>
        <v>235</v>
      </c>
    </row>
    <row r="289" spans="1:20" ht="102.75" customHeight="1" x14ac:dyDescent="0.3">
      <c r="A289" s="75" t="s">
        <v>57</v>
      </c>
      <c r="B289" s="75"/>
      <c r="C289" s="75"/>
      <c r="D289" s="75"/>
      <c r="E289" s="75"/>
      <c r="F289" s="75"/>
      <c r="G289" s="75"/>
      <c r="H289" s="75"/>
      <c r="I289" s="75"/>
      <c r="J289" s="75"/>
      <c r="K289" s="75"/>
      <c r="L289" s="75"/>
      <c r="M289" s="75"/>
      <c r="N289" s="75"/>
      <c r="O289" s="75"/>
      <c r="P289" s="33">
        <v>8</v>
      </c>
      <c r="Q289" s="33">
        <v>4</v>
      </c>
      <c r="R289" s="34" t="s">
        <v>56</v>
      </c>
      <c r="S289" s="35" t="s">
        <v>0</v>
      </c>
      <c r="T289" s="36">
        <f>T290</f>
        <v>235</v>
      </c>
    </row>
    <row r="290" spans="1:20" ht="20.25" customHeight="1" x14ac:dyDescent="0.3">
      <c r="A290" s="75" t="s">
        <v>3</v>
      </c>
      <c r="B290" s="75"/>
      <c r="C290" s="75"/>
      <c r="D290" s="75"/>
      <c r="E290" s="75"/>
      <c r="F290" s="75"/>
      <c r="G290" s="75"/>
      <c r="H290" s="75"/>
      <c r="I290" s="75"/>
      <c r="J290" s="75"/>
      <c r="K290" s="75"/>
      <c r="L290" s="75"/>
      <c r="M290" s="75"/>
      <c r="N290" s="75"/>
      <c r="O290" s="75"/>
      <c r="P290" s="33">
        <v>8</v>
      </c>
      <c r="Q290" s="33">
        <v>4</v>
      </c>
      <c r="R290" s="34" t="s">
        <v>56</v>
      </c>
      <c r="S290" s="35" t="s">
        <v>1</v>
      </c>
      <c r="T290" s="36">
        <v>235</v>
      </c>
    </row>
    <row r="291" spans="1:20" ht="19.5" customHeight="1" x14ac:dyDescent="0.3">
      <c r="A291" s="74" t="s">
        <v>55</v>
      </c>
      <c r="B291" s="74"/>
      <c r="C291" s="74"/>
      <c r="D291" s="74"/>
      <c r="E291" s="74"/>
      <c r="F291" s="74"/>
      <c r="G291" s="74"/>
      <c r="H291" s="74"/>
      <c r="I291" s="74"/>
      <c r="J291" s="74"/>
      <c r="K291" s="74"/>
      <c r="L291" s="74"/>
      <c r="M291" s="74"/>
      <c r="N291" s="74"/>
      <c r="O291" s="74"/>
      <c r="P291" s="29">
        <v>10</v>
      </c>
      <c r="Q291" s="29">
        <v>0</v>
      </c>
      <c r="R291" s="30">
        <v>0</v>
      </c>
      <c r="S291" s="31">
        <v>0</v>
      </c>
      <c r="T291" s="32">
        <f>T292+T297+T305+T319</f>
        <v>8079.3</v>
      </c>
    </row>
    <row r="292" spans="1:20" ht="18.75" customHeight="1" x14ac:dyDescent="0.3">
      <c r="A292" s="74" t="s">
        <v>54</v>
      </c>
      <c r="B292" s="74"/>
      <c r="C292" s="74"/>
      <c r="D292" s="74"/>
      <c r="E292" s="74"/>
      <c r="F292" s="74"/>
      <c r="G292" s="74"/>
      <c r="H292" s="74"/>
      <c r="I292" s="74"/>
      <c r="J292" s="74"/>
      <c r="K292" s="74"/>
      <c r="L292" s="74"/>
      <c r="M292" s="74"/>
      <c r="N292" s="74"/>
      <c r="O292" s="74"/>
      <c r="P292" s="29">
        <v>10</v>
      </c>
      <c r="Q292" s="29">
        <v>1</v>
      </c>
      <c r="R292" s="30">
        <v>0</v>
      </c>
      <c r="S292" s="31">
        <v>0</v>
      </c>
      <c r="T292" s="32">
        <f>T293</f>
        <v>68.400000000000006</v>
      </c>
    </row>
    <row r="293" spans="1:20" ht="19.5" customHeight="1" x14ac:dyDescent="0.3">
      <c r="A293" s="75" t="s">
        <v>45</v>
      </c>
      <c r="B293" s="75"/>
      <c r="C293" s="75"/>
      <c r="D293" s="75"/>
      <c r="E293" s="75"/>
      <c r="F293" s="75"/>
      <c r="G293" s="75"/>
      <c r="H293" s="75"/>
      <c r="I293" s="75"/>
      <c r="J293" s="75"/>
      <c r="K293" s="75"/>
      <c r="L293" s="75"/>
      <c r="M293" s="75"/>
      <c r="N293" s="75"/>
      <c r="O293" s="75"/>
      <c r="P293" s="33">
        <v>10</v>
      </c>
      <c r="Q293" s="33">
        <v>1</v>
      </c>
      <c r="R293" s="34" t="s">
        <v>44</v>
      </c>
      <c r="S293" s="35" t="s">
        <v>0</v>
      </c>
      <c r="T293" s="36">
        <f>T294</f>
        <v>68.400000000000006</v>
      </c>
    </row>
    <row r="294" spans="1:20" ht="17.25" customHeight="1" x14ac:dyDescent="0.3">
      <c r="A294" s="75" t="s">
        <v>39</v>
      </c>
      <c r="B294" s="75"/>
      <c r="C294" s="75"/>
      <c r="D294" s="75"/>
      <c r="E294" s="75"/>
      <c r="F294" s="75"/>
      <c r="G294" s="75"/>
      <c r="H294" s="75"/>
      <c r="I294" s="75"/>
      <c r="J294" s="75"/>
      <c r="K294" s="75"/>
      <c r="L294" s="75"/>
      <c r="M294" s="75"/>
      <c r="N294" s="75"/>
      <c r="O294" s="75"/>
      <c r="P294" s="33">
        <v>10</v>
      </c>
      <c r="Q294" s="33">
        <v>1</v>
      </c>
      <c r="R294" s="34" t="s">
        <v>38</v>
      </c>
      <c r="S294" s="35" t="s">
        <v>0</v>
      </c>
      <c r="T294" s="36">
        <f>T295</f>
        <v>68.400000000000006</v>
      </c>
    </row>
    <row r="295" spans="1:20" ht="17.25" customHeight="1" x14ac:dyDescent="0.3">
      <c r="A295" s="74" t="s">
        <v>53</v>
      </c>
      <c r="B295" s="74"/>
      <c r="C295" s="74"/>
      <c r="D295" s="74"/>
      <c r="E295" s="74"/>
      <c r="F295" s="74"/>
      <c r="G295" s="74"/>
      <c r="H295" s="74"/>
      <c r="I295" s="74"/>
      <c r="J295" s="74"/>
      <c r="K295" s="74"/>
      <c r="L295" s="74"/>
      <c r="M295" s="74"/>
      <c r="N295" s="74"/>
      <c r="O295" s="74"/>
      <c r="P295" s="29">
        <v>10</v>
      </c>
      <c r="Q295" s="29">
        <v>1</v>
      </c>
      <c r="R295" s="30" t="s">
        <v>52</v>
      </c>
      <c r="S295" s="31" t="s">
        <v>0</v>
      </c>
      <c r="T295" s="32">
        <f>T296</f>
        <v>68.400000000000006</v>
      </c>
    </row>
    <row r="296" spans="1:20" ht="22.5" customHeight="1" x14ac:dyDescent="0.3">
      <c r="A296" s="75" t="s">
        <v>36</v>
      </c>
      <c r="B296" s="75"/>
      <c r="C296" s="75"/>
      <c r="D296" s="75"/>
      <c r="E296" s="75"/>
      <c r="F296" s="75"/>
      <c r="G296" s="75"/>
      <c r="H296" s="75"/>
      <c r="I296" s="75"/>
      <c r="J296" s="75"/>
      <c r="K296" s="75"/>
      <c r="L296" s="75"/>
      <c r="M296" s="75"/>
      <c r="N296" s="75"/>
      <c r="O296" s="75"/>
      <c r="P296" s="33">
        <v>10</v>
      </c>
      <c r="Q296" s="33">
        <v>1</v>
      </c>
      <c r="R296" s="34" t="s">
        <v>52</v>
      </c>
      <c r="S296" s="35" t="s">
        <v>35</v>
      </c>
      <c r="T296" s="36">
        <v>68.400000000000006</v>
      </c>
    </row>
    <row r="297" spans="1:20" ht="19.5" customHeight="1" x14ac:dyDescent="0.3">
      <c r="A297" s="74" t="s">
        <v>51</v>
      </c>
      <c r="B297" s="74"/>
      <c r="C297" s="74"/>
      <c r="D297" s="74"/>
      <c r="E297" s="74"/>
      <c r="F297" s="74"/>
      <c r="G297" s="74"/>
      <c r="H297" s="74"/>
      <c r="I297" s="74"/>
      <c r="J297" s="74"/>
      <c r="K297" s="74"/>
      <c r="L297" s="74"/>
      <c r="M297" s="74"/>
      <c r="N297" s="74"/>
      <c r="O297" s="74"/>
      <c r="P297" s="29">
        <v>10</v>
      </c>
      <c r="Q297" s="29">
        <v>3</v>
      </c>
      <c r="R297" s="30">
        <v>0</v>
      </c>
      <c r="S297" s="31">
        <v>0</v>
      </c>
      <c r="T297" s="32">
        <f>T298+T301</f>
        <v>1106.3999999999999</v>
      </c>
    </row>
    <row r="298" spans="1:20" ht="35.4" customHeight="1" x14ac:dyDescent="0.3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72" t="s">
        <v>278</v>
      </c>
      <c r="P298" s="33">
        <v>10</v>
      </c>
      <c r="Q298" s="33">
        <v>3</v>
      </c>
      <c r="R298" s="38">
        <v>5200000000</v>
      </c>
      <c r="S298" s="35"/>
      <c r="T298" s="36">
        <f>T299</f>
        <v>1105.3</v>
      </c>
    </row>
    <row r="299" spans="1:20" ht="80.400000000000006" customHeight="1" x14ac:dyDescent="0.3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 t="s">
        <v>280</v>
      </c>
      <c r="P299" s="33">
        <v>10</v>
      </c>
      <c r="Q299" s="33">
        <v>3</v>
      </c>
      <c r="R299" s="38" t="s">
        <v>279</v>
      </c>
      <c r="S299" s="35"/>
      <c r="T299" s="36">
        <v>1105.3</v>
      </c>
    </row>
    <row r="300" spans="1:20" ht="25.5" customHeight="1" x14ac:dyDescent="0.3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  <c r="L300" s="71"/>
      <c r="M300" s="71"/>
      <c r="N300" s="71"/>
      <c r="O300" s="71" t="s">
        <v>36</v>
      </c>
      <c r="P300" s="33">
        <v>10</v>
      </c>
      <c r="Q300" s="33">
        <v>3</v>
      </c>
      <c r="R300" s="38" t="s">
        <v>279</v>
      </c>
      <c r="S300" s="35">
        <v>300</v>
      </c>
      <c r="T300" s="36">
        <v>1105.3</v>
      </c>
    </row>
    <row r="301" spans="1:20" ht="33.6" customHeight="1" x14ac:dyDescent="0.3">
      <c r="A301" s="63"/>
      <c r="B301" s="63"/>
      <c r="C301" s="63"/>
      <c r="D301" s="63"/>
      <c r="E301" s="63"/>
      <c r="F301" s="63"/>
      <c r="G301" s="63"/>
      <c r="H301" s="63"/>
      <c r="I301" s="63"/>
      <c r="J301" s="63"/>
      <c r="K301" s="63"/>
      <c r="L301" s="63"/>
      <c r="M301" s="63"/>
      <c r="N301" s="63"/>
      <c r="O301" s="60" t="s">
        <v>239</v>
      </c>
      <c r="P301" s="29">
        <v>10</v>
      </c>
      <c r="Q301" s="29">
        <v>3</v>
      </c>
      <c r="R301" s="37">
        <v>7100000000</v>
      </c>
      <c r="S301" s="31"/>
      <c r="T301" s="36">
        <f>T302</f>
        <v>1.1000000000000001</v>
      </c>
    </row>
    <row r="302" spans="1:20" ht="54" customHeight="1" x14ac:dyDescent="0.3">
      <c r="A302" s="63"/>
      <c r="B302" s="63"/>
      <c r="C302" s="63"/>
      <c r="D302" s="63"/>
      <c r="E302" s="63"/>
      <c r="F302" s="63"/>
      <c r="G302" s="63"/>
      <c r="H302" s="63"/>
      <c r="I302" s="63"/>
      <c r="J302" s="63"/>
      <c r="K302" s="63"/>
      <c r="L302" s="63"/>
      <c r="M302" s="63"/>
      <c r="N302" s="63"/>
      <c r="O302" s="60" t="s">
        <v>240</v>
      </c>
      <c r="P302" s="29">
        <v>10</v>
      </c>
      <c r="Q302" s="29">
        <v>3</v>
      </c>
      <c r="R302" s="37">
        <v>7110000000</v>
      </c>
      <c r="S302" s="31"/>
      <c r="T302" s="36">
        <f>T303</f>
        <v>1.1000000000000001</v>
      </c>
    </row>
    <row r="303" spans="1:20" ht="63" customHeight="1" x14ac:dyDescent="0.3">
      <c r="A303" s="63"/>
      <c r="B303" s="63"/>
      <c r="C303" s="63"/>
      <c r="D303" s="63"/>
      <c r="E303" s="63"/>
      <c r="F303" s="63"/>
      <c r="G303" s="63"/>
      <c r="H303" s="63"/>
      <c r="I303" s="63"/>
      <c r="J303" s="63"/>
      <c r="K303" s="63"/>
      <c r="L303" s="63"/>
      <c r="M303" s="63"/>
      <c r="N303" s="63"/>
      <c r="O303" s="61" t="s">
        <v>241</v>
      </c>
      <c r="P303" s="33">
        <v>10</v>
      </c>
      <c r="Q303" s="33">
        <v>3</v>
      </c>
      <c r="R303" s="38">
        <v>7110051760</v>
      </c>
      <c r="S303" s="35"/>
      <c r="T303" s="36">
        <f>T304</f>
        <v>1.1000000000000001</v>
      </c>
    </row>
    <row r="304" spans="1:20" ht="25.5" customHeight="1" x14ac:dyDescent="0.3">
      <c r="A304" s="63"/>
      <c r="B304" s="63"/>
      <c r="C304" s="63"/>
      <c r="D304" s="63"/>
      <c r="E304" s="63"/>
      <c r="F304" s="63"/>
      <c r="G304" s="63"/>
      <c r="H304" s="63"/>
      <c r="I304" s="63"/>
      <c r="J304" s="63"/>
      <c r="K304" s="63"/>
      <c r="L304" s="63"/>
      <c r="M304" s="63"/>
      <c r="N304" s="63"/>
      <c r="O304" s="61" t="s">
        <v>36</v>
      </c>
      <c r="P304" s="33">
        <v>10</v>
      </c>
      <c r="Q304" s="33">
        <v>3</v>
      </c>
      <c r="R304" s="38">
        <v>7110051760</v>
      </c>
      <c r="S304" s="35">
        <v>300</v>
      </c>
      <c r="T304" s="36">
        <v>1.1000000000000001</v>
      </c>
    </row>
    <row r="305" spans="1:20" ht="21.75" customHeight="1" x14ac:dyDescent="0.3">
      <c r="A305" s="74" t="s">
        <v>46</v>
      </c>
      <c r="B305" s="74"/>
      <c r="C305" s="74"/>
      <c r="D305" s="74"/>
      <c r="E305" s="74"/>
      <c r="F305" s="74"/>
      <c r="G305" s="74"/>
      <c r="H305" s="74"/>
      <c r="I305" s="74"/>
      <c r="J305" s="74"/>
      <c r="K305" s="74"/>
      <c r="L305" s="74"/>
      <c r="M305" s="74"/>
      <c r="N305" s="74"/>
      <c r="O305" s="74"/>
      <c r="P305" s="29">
        <v>10</v>
      </c>
      <c r="Q305" s="29">
        <v>4</v>
      </c>
      <c r="R305" s="30">
        <v>0</v>
      </c>
      <c r="S305" s="31">
        <v>0</v>
      </c>
      <c r="T305" s="32">
        <f>T306</f>
        <v>6901</v>
      </c>
    </row>
    <row r="306" spans="1:20" ht="24.75" customHeight="1" x14ac:dyDescent="0.3">
      <c r="A306" s="75" t="s">
        <v>45</v>
      </c>
      <c r="B306" s="75"/>
      <c r="C306" s="75"/>
      <c r="D306" s="75"/>
      <c r="E306" s="75"/>
      <c r="F306" s="75"/>
      <c r="G306" s="75"/>
      <c r="H306" s="75"/>
      <c r="I306" s="75"/>
      <c r="J306" s="75"/>
      <c r="K306" s="75"/>
      <c r="L306" s="75"/>
      <c r="M306" s="75"/>
      <c r="N306" s="75"/>
      <c r="O306" s="75"/>
      <c r="P306" s="33">
        <v>10</v>
      </c>
      <c r="Q306" s="33">
        <v>4</v>
      </c>
      <c r="R306" s="34" t="s">
        <v>44</v>
      </c>
      <c r="S306" s="35" t="s">
        <v>0</v>
      </c>
      <c r="T306" s="36">
        <f>T307+T310</f>
        <v>6901</v>
      </c>
    </row>
    <row r="307" spans="1:20" ht="22.5" customHeight="1" x14ac:dyDescent="0.3">
      <c r="A307" s="75" t="s">
        <v>43</v>
      </c>
      <c r="B307" s="75"/>
      <c r="C307" s="75"/>
      <c r="D307" s="75"/>
      <c r="E307" s="75"/>
      <c r="F307" s="75"/>
      <c r="G307" s="75"/>
      <c r="H307" s="75"/>
      <c r="I307" s="75"/>
      <c r="J307" s="75"/>
      <c r="K307" s="75"/>
      <c r="L307" s="75"/>
      <c r="M307" s="75"/>
      <c r="N307" s="75"/>
      <c r="O307" s="75"/>
      <c r="P307" s="33">
        <v>10</v>
      </c>
      <c r="Q307" s="33">
        <v>4</v>
      </c>
      <c r="R307" s="34" t="s">
        <v>42</v>
      </c>
      <c r="S307" s="35" t="s">
        <v>0</v>
      </c>
      <c r="T307" s="36">
        <f>T308</f>
        <v>693</v>
      </c>
    </row>
    <row r="308" spans="1:20" ht="63" customHeight="1" x14ac:dyDescent="0.3">
      <c r="A308" s="74" t="s">
        <v>41</v>
      </c>
      <c r="B308" s="74"/>
      <c r="C308" s="74"/>
      <c r="D308" s="74"/>
      <c r="E308" s="74"/>
      <c r="F308" s="74"/>
      <c r="G308" s="74"/>
      <c r="H308" s="74"/>
      <c r="I308" s="74"/>
      <c r="J308" s="74"/>
      <c r="K308" s="74"/>
      <c r="L308" s="74"/>
      <c r="M308" s="74"/>
      <c r="N308" s="74"/>
      <c r="O308" s="74"/>
      <c r="P308" s="29">
        <v>10</v>
      </c>
      <c r="Q308" s="29">
        <v>4</v>
      </c>
      <c r="R308" s="30" t="s">
        <v>40</v>
      </c>
      <c r="S308" s="31" t="s">
        <v>0</v>
      </c>
      <c r="T308" s="32">
        <f>T309</f>
        <v>693</v>
      </c>
    </row>
    <row r="309" spans="1:20" ht="18.75" customHeight="1" x14ac:dyDescent="0.3">
      <c r="A309" s="75" t="s">
        <v>36</v>
      </c>
      <c r="B309" s="75"/>
      <c r="C309" s="75"/>
      <c r="D309" s="75"/>
      <c r="E309" s="75"/>
      <c r="F309" s="75"/>
      <c r="G309" s="75"/>
      <c r="H309" s="75"/>
      <c r="I309" s="75"/>
      <c r="J309" s="75"/>
      <c r="K309" s="75"/>
      <c r="L309" s="75"/>
      <c r="M309" s="75"/>
      <c r="N309" s="75"/>
      <c r="O309" s="75"/>
      <c r="P309" s="33">
        <v>10</v>
      </c>
      <c r="Q309" s="33">
        <v>4</v>
      </c>
      <c r="R309" s="34" t="s">
        <v>40</v>
      </c>
      <c r="S309" s="35" t="s">
        <v>35</v>
      </c>
      <c r="T309" s="36">
        <v>693</v>
      </c>
    </row>
    <row r="310" spans="1:20" ht="19.5" customHeight="1" x14ac:dyDescent="0.3">
      <c r="A310" s="74" t="s">
        <v>39</v>
      </c>
      <c r="B310" s="74"/>
      <c r="C310" s="74"/>
      <c r="D310" s="74"/>
      <c r="E310" s="74"/>
      <c r="F310" s="74"/>
      <c r="G310" s="74"/>
      <c r="H310" s="74"/>
      <c r="I310" s="74"/>
      <c r="J310" s="74"/>
      <c r="K310" s="74"/>
      <c r="L310" s="74"/>
      <c r="M310" s="74"/>
      <c r="N310" s="74"/>
      <c r="O310" s="74"/>
      <c r="P310" s="29">
        <v>10</v>
      </c>
      <c r="Q310" s="29">
        <v>4</v>
      </c>
      <c r="R310" s="30" t="s">
        <v>38</v>
      </c>
      <c r="S310" s="31" t="s">
        <v>0</v>
      </c>
      <c r="T310" s="32">
        <f>T311+T313+T316</f>
        <v>6208</v>
      </c>
    </row>
    <row r="311" spans="1:20" ht="17.25" customHeight="1" x14ac:dyDescent="0.3">
      <c r="A311" s="74" t="s">
        <v>37</v>
      </c>
      <c r="B311" s="74"/>
      <c r="C311" s="74"/>
      <c r="D311" s="74"/>
      <c r="E311" s="74"/>
      <c r="F311" s="74"/>
      <c r="G311" s="74"/>
      <c r="H311" s="74"/>
      <c r="I311" s="74"/>
      <c r="J311" s="74"/>
      <c r="K311" s="74"/>
      <c r="L311" s="74"/>
      <c r="M311" s="74"/>
      <c r="N311" s="74"/>
      <c r="O311" s="74"/>
      <c r="P311" s="29">
        <v>10</v>
      </c>
      <c r="Q311" s="29">
        <v>4</v>
      </c>
      <c r="R311" s="51">
        <v>9040070801</v>
      </c>
      <c r="S311" s="31" t="s">
        <v>0</v>
      </c>
      <c r="T311" s="32">
        <f>T312</f>
        <v>765</v>
      </c>
    </row>
    <row r="312" spans="1:20" ht="18" customHeight="1" x14ac:dyDescent="0.3">
      <c r="A312" s="75" t="s">
        <v>36</v>
      </c>
      <c r="B312" s="75"/>
      <c r="C312" s="75"/>
      <c r="D312" s="75"/>
      <c r="E312" s="75"/>
      <c r="F312" s="75"/>
      <c r="G312" s="75"/>
      <c r="H312" s="75"/>
      <c r="I312" s="75"/>
      <c r="J312" s="75"/>
      <c r="K312" s="75"/>
      <c r="L312" s="75"/>
      <c r="M312" s="75"/>
      <c r="N312" s="75"/>
      <c r="O312" s="75"/>
      <c r="P312" s="33">
        <v>10</v>
      </c>
      <c r="Q312" s="33">
        <v>4</v>
      </c>
      <c r="R312" s="46">
        <v>9040070801</v>
      </c>
      <c r="S312" s="35" t="s">
        <v>35</v>
      </c>
      <c r="T312" s="36">
        <v>765</v>
      </c>
    </row>
    <row r="313" spans="1:20" ht="21.75" customHeight="1" x14ac:dyDescent="0.3">
      <c r="A313" s="74" t="s">
        <v>180</v>
      </c>
      <c r="B313" s="74"/>
      <c r="C313" s="74"/>
      <c r="D313" s="74"/>
      <c r="E313" s="74"/>
      <c r="F313" s="74"/>
      <c r="G313" s="74"/>
      <c r="H313" s="74"/>
      <c r="I313" s="74"/>
      <c r="J313" s="74"/>
      <c r="K313" s="74"/>
      <c r="L313" s="74"/>
      <c r="M313" s="74"/>
      <c r="N313" s="74"/>
      <c r="O313" s="74"/>
      <c r="P313" s="29">
        <v>10</v>
      </c>
      <c r="Q313" s="29">
        <v>4</v>
      </c>
      <c r="R313" s="51">
        <v>9040070802</v>
      </c>
      <c r="S313" s="31" t="s">
        <v>0</v>
      </c>
      <c r="T313" s="32">
        <f>T314+T315</f>
        <v>378</v>
      </c>
    </row>
    <row r="314" spans="1:20" ht="32.4" customHeight="1" x14ac:dyDescent="0.3">
      <c r="A314" s="75" t="s">
        <v>220</v>
      </c>
      <c r="B314" s="75"/>
      <c r="C314" s="75"/>
      <c r="D314" s="75"/>
      <c r="E314" s="75"/>
      <c r="F314" s="75"/>
      <c r="G314" s="75"/>
      <c r="H314" s="75"/>
      <c r="I314" s="75"/>
      <c r="J314" s="75"/>
      <c r="K314" s="75"/>
      <c r="L314" s="75"/>
      <c r="M314" s="75"/>
      <c r="N314" s="75"/>
      <c r="O314" s="75"/>
      <c r="P314" s="33">
        <v>10</v>
      </c>
      <c r="Q314" s="33">
        <v>4</v>
      </c>
      <c r="R314" s="46">
        <v>9040070802</v>
      </c>
      <c r="S314" s="35">
        <v>200</v>
      </c>
      <c r="T314" s="36">
        <v>3</v>
      </c>
    </row>
    <row r="315" spans="1:20" ht="21" customHeight="1" x14ac:dyDescent="0.3">
      <c r="A315" s="75" t="s">
        <v>36</v>
      </c>
      <c r="B315" s="75"/>
      <c r="C315" s="75"/>
      <c r="D315" s="75"/>
      <c r="E315" s="75"/>
      <c r="F315" s="75"/>
      <c r="G315" s="75"/>
      <c r="H315" s="75"/>
      <c r="I315" s="75"/>
      <c r="J315" s="75"/>
      <c r="K315" s="75"/>
      <c r="L315" s="75"/>
      <c r="M315" s="75"/>
      <c r="N315" s="75"/>
      <c r="O315" s="75"/>
      <c r="P315" s="33">
        <v>10</v>
      </c>
      <c r="Q315" s="33">
        <v>4</v>
      </c>
      <c r="R315" s="46">
        <v>9040070802</v>
      </c>
      <c r="S315" s="35" t="s">
        <v>35</v>
      </c>
      <c r="T315" s="36">
        <v>375</v>
      </c>
    </row>
    <row r="316" spans="1:20" ht="21.75" customHeight="1" x14ac:dyDescent="0.3">
      <c r="A316" s="74" t="s">
        <v>181</v>
      </c>
      <c r="B316" s="74"/>
      <c r="C316" s="74"/>
      <c r="D316" s="74"/>
      <c r="E316" s="74"/>
      <c r="F316" s="74"/>
      <c r="G316" s="74"/>
      <c r="H316" s="74"/>
      <c r="I316" s="74"/>
      <c r="J316" s="74"/>
      <c r="K316" s="74"/>
      <c r="L316" s="74"/>
      <c r="M316" s="74"/>
      <c r="N316" s="74"/>
      <c r="O316" s="74"/>
      <c r="P316" s="29">
        <v>10</v>
      </c>
      <c r="Q316" s="29">
        <v>4</v>
      </c>
      <c r="R316" s="51">
        <v>9040070803</v>
      </c>
      <c r="S316" s="31" t="s">
        <v>0</v>
      </c>
      <c r="T316" s="32">
        <f>T317+T318</f>
        <v>5065</v>
      </c>
    </row>
    <row r="317" spans="1:20" ht="31.2" customHeight="1" x14ac:dyDescent="0.3">
      <c r="A317" s="75" t="s">
        <v>220</v>
      </c>
      <c r="B317" s="75"/>
      <c r="C317" s="75"/>
      <c r="D317" s="75"/>
      <c r="E317" s="75"/>
      <c r="F317" s="75"/>
      <c r="G317" s="75"/>
      <c r="H317" s="75"/>
      <c r="I317" s="75"/>
      <c r="J317" s="75"/>
      <c r="K317" s="75"/>
      <c r="L317" s="75"/>
      <c r="M317" s="75"/>
      <c r="N317" s="75"/>
      <c r="O317" s="75"/>
      <c r="P317" s="33">
        <v>10</v>
      </c>
      <c r="Q317" s="33">
        <v>4</v>
      </c>
      <c r="R317" s="46">
        <v>9040070803</v>
      </c>
      <c r="S317" s="35">
        <v>200</v>
      </c>
      <c r="T317" s="36">
        <v>15</v>
      </c>
    </row>
    <row r="318" spans="1:20" ht="23.25" customHeight="1" x14ac:dyDescent="0.3">
      <c r="A318" s="75" t="s">
        <v>36</v>
      </c>
      <c r="B318" s="75"/>
      <c r="C318" s="75"/>
      <c r="D318" s="75"/>
      <c r="E318" s="75"/>
      <c r="F318" s="75"/>
      <c r="G318" s="75"/>
      <c r="H318" s="75"/>
      <c r="I318" s="75"/>
      <c r="J318" s="75"/>
      <c r="K318" s="75"/>
      <c r="L318" s="75"/>
      <c r="M318" s="75"/>
      <c r="N318" s="75"/>
      <c r="O318" s="75"/>
      <c r="P318" s="33">
        <v>10</v>
      </c>
      <c r="Q318" s="33">
        <v>4</v>
      </c>
      <c r="R318" s="46">
        <v>9040070803</v>
      </c>
      <c r="S318" s="35" t="s">
        <v>35</v>
      </c>
      <c r="T318" s="36">
        <v>5050</v>
      </c>
    </row>
    <row r="319" spans="1:20" ht="21.75" customHeight="1" x14ac:dyDescent="0.3">
      <c r="A319" s="74" t="s">
        <v>34</v>
      </c>
      <c r="B319" s="74"/>
      <c r="C319" s="74"/>
      <c r="D319" s="74"/>
      <c r="E319" s="74"/>
      <c r="F319" s="74"/>
      <c r="G319" s="74"/>
      <c r="H319" s="74"/>
      <c r="I319" s="74"/>
      <c r="J319" s="74"/>
      <c r="K319" s="74"/>
      <c r="L319" s="74"/>
      <c r="M319" s="74"/>
      <c r="N319" s="74"/>
      <c r="O319" s="74"/>
      <c r="P319" s="29">
        <v>10</v>
      </c>
      <c r="Q319" s="29">
        <v>6</v>
      </c>
      <c r="R319" s="30">
        <v>0</v>
      </c>
      <c r="S319" s="31">
        <v>0</v>
      </c>
      <c r="T319" s="32">
        <f>T320</f>
        <v>3.5</v>
      </c>
    </row>
    <row r="320" spans="1:20" ht="45.75" customHeight="1" x14ac:dyDescent="0.3">
      <c r="A320" s="75" t="s">
        <v>33</v>
      </c>
      <c r="B320" s="75"/>
      <c r="C320" s="75"/>
      <c r="D320" s="75"/>
      <c r="E320" s="75"/>
      <c r="F320" s="75"/>
      <c r="G320" s="75"/>
      <c r="H320" s="75"/>
      <c r="I320" s="75"/>
      <c r="J320" s="75"/>
      <c r="K320" s="75"/>
      <c r="L320" s="75"/>
      <c r="M320" s="75"/>
      <c r="N320" s="75"/>
      <c r="O320" s="75"/>
      <c r="P320" s="33">
        <v>10</v>
      </c>
      <c r="Q320" s="33">
        <v>6</v>
      </c>
      <c r="R320" s="34" t="s">
        <v>32</v>
      </c>
      <c r="S320" s="35" t="s">
        <v>0</v>
      </c>
      <c r="T320" s="36">
        <f>T321</f>
        <v>3.5</v>
      </c>
    </row>
    <row r="321" spans="1:20" ht="27" customHeight="1" x14ac:dyDescent="0.3">
      <c r="A321" s="75" t="s">
        <v>31</v>
      </c>
      <c r="B321" s="75"/>
      <c r="C321" s="75"/>
      <c r="D321" s="75"/>
      <c r="E321" s="75"/>
      <c r="F321" s="75"/>
      <c r="G321" s="75"/>
      <c r="H321" s="75"/>
      <c r="I321" s="75"/>
      <c r="J321" s="75"/>
      <c r="K321" s="75"/>
      <c r="L321" s="75"/>
      <c r="M321" s="75"/>
      <c r="N321" s="75"/>
      <c r="O321" s="75"/>
      <c r="P321" s="33">
        <v>10</v>
      </c>
      <c r="Q321" s="33">
        <v>6</v>
      </c>
      <c r="R321" s="34" t="s">
        <v>30</v>
      </c>
      <c r="S321" s="35" t="s">
        <v>0</v>
      </c>
      <c r="T321" s="36">
        <f>T322</f>
        <v>3.5</v>
      </c>
    </row>
    <row r="322" spans="1:20" ht="66.75" customHeight="1" x14ac:dyDescent="0.3">
      <c r="A322" s="75" t="s">
        <v>182</v>
      </c>
      <c r="B322" s="75"/>
      <c r="C322" s="75"/>
      <c r="D322" s="75"/>
      <c r="E322" s="75"/>
      <c r="F322" s="75"/>
      <c r="G322" s="75"/>
      <c r="H322" s="75"/>
      <c r="I322" s="75"/>
      <c r="J322" s="75"/>
      <c r="K322" s="75"/>
      <c r="L322" s="75"/>
      <c r="M322" s="75"/>
      <c r="N322" s="75"/>
      <c r="O322" s="75"/>
      <c r="P322" s="33">
        <v>10</v>
      </c>
      <c r="Q322" s="33">
        <v>6</v>
      </c>
      <c r="R322" s="34" t="s">
        <v>29</v>
      </c>
      <c r="S322" s="35" t="s">
        <v>0</v>
      </c>
      <c r="T322" s="36">
        <f>T323</f>
        <v>3.5</v>
      </c>
    </row>
    <row r="323" spans="1:20" ht="32.4" customHeight="1" x14ac:dyDescent="0.3">
      <c r="A323" s="75" t="s">
        <v>220</v>
      </c>
      <c r="B323" s="75"/>
      <c r="C323" s="75"/>
      <c r="D323" s="75"/>
      <c r="E323" s="75"/>
      <c r="F323" s="75"/>
      <c r="G323" s="75"/>
      <c r="H323" s="75"/>
      <c r="I323" s="75"/>
      <c r="J323" s="75"/>
      <c r="K323" s="75"/>
      <c r="L323" s="75"/>
      <c r="M323" s="75"/>
      <c r="N323" s="75"/>
      <c r="O323" s="75"/>
      <c r="P323" s="33">
        <v>10</v>
      </c>
      <c r="Q323" s="33">
        <v>6</v>
      </c>
      <c r="R323" s="34" t="s">
        <v>29</v>
      </c>
      <c r="S323" s="35">
        <v>200</v>
      </c>
      <c r="T323" s="36">
        <v>3.5</v>
      </c>
    </row>
    <row r="324" spans="1:20" ht="17.25" customHeight="1" x14ac:dyDescent="0.3">
      <c r="A324" s="74" t="s">
        <v>28</v>
      </c>
      <c r="B324" s="74"/>
      <c r="C324" s="74"/>
      <c r="D324" s="74"/>
      <c r="E324" s="74"/>
      <c r="F324" s="74"/>
      <c r="G324" s="74"/>
      <c r="H324" s="74"/>
      <c r="I324" s="74"/>
      <c r="J324" s="74"/>
      <c r="K324" s="74"/>
      <c r="L324" s="74"/>
      <c r="M324" s="74"/>
      <c r="N324" s="74"/>
      <c r="O324" s="74"/>
      <c r="P324" s="29">
        <v>11</v>
      </c>
      <c r="Q324" s="29">
        <v>0</v>
      </c>
      <c r="R324" s="30">
        <v>0</v>
      </c>
      <c r="S324" s="31">
        <v>0</v>
      </c>
      <c r="T324" s="32">
        <f>T325+T330</f>
        <v>330</v>
      </c>
    </row>
    <row r="325" spans="1:20" ht="19.5" customHeight="1" x14ac:dyDescent="0.3">
      <c r="A325" s="74" t="s">
        <v>27</v>
      </c>
      <c r="B325" s="74"/>
      <c r="C325" s="74"/>
      <c r="D325" s="74"/>
      <c r="E325" s="74"/>
      <c r="F325" s="74"/>
      <c r="G325" s="74"/>
      <c r="H325" s="74"/>
      <c r="I325" s="74"/>
      <c r="J325" s="74"/>
      <c r="K325" s="74"/>
      <c r="L325" s="74"/>
      <c r="M325" s="74"/>
      <c r="N325" s="74"/>
      <c r="O325" s="74"/>
      <c r="P325" s="29">
        <v>11</v>
      </c>
      <c r="Q325" s="29">
        <v>1</v>
      </c>
      <c r="R325" s="30">
        <v>0</v>
      </c>
      <c r="S325" s="31">
        <v>0</v>
      </c>
      <c r="T325" s="32">
        <f>T326</f>
        <v>120</v>
      </c>
    </row>
    <row r="326" spans="1:20" ht="50.25" customHeight="1" x14ac:dyDescent="0.3">
      <c r="A326" s="74" t="s">
        <v>26</v>
      </c>
      <c r="B326" s="74"/>
      <c r="C326" s="74"/>
      <c r="D326" s="74"/>
      <c r="E326" s="74"/>
      <c r="F326" s="74"/>
      <c r="G326" s="74"/>
      <c r="H326" s="74"/>
      <c r="I326" s="74"/>
      <c r="J326" s="74"/>
      <c r="K326" s="74"/>
      <c r="L326" s="74"/>
      <c r="M326" s="74"/>
      <c r="N326" s="74"/>
      <c r="O326" s="74"/>
      <c r="P326" s="29">
        <v>11</v>
      </c>
      <c r="Q326" s="29">
        <v>1</v>
      </c>
      <c r="R326" s="30" t="s">
        <v>25</v>
      </c>
      <c r="S326" s="31" t="s">
        <v>0</v>
      </c>
      <c r="T326" s="32">
        <f>T327</f>
        <v>120</v>
      </c>
    </row>
    <row r="327" spans="1:20" ht="69.75" customHeight="1" x14ac:dyDescent="0.3">
      <c r="A327" s="75" t="s">
        <v>183</v>
      </c>
      <c r="B327" s="75"/>
      <c r="C327" s="75"/>
      <c r="D327" s="75"/>
      <c r="E327" s="75"/>
      <c r="F327" s="75"/>
      <c r="G327" s="75"/>
      <c r="H327" s="75"/>
      <c r="I327" s="75"/>
      <c r="J327" s="75"/>
      <c r="K327" s="75"/>
      <c r="L327" s="75"/>
      <c r="M327" s="75"/>
      <c r="N327" s="75"/>
      <c r="O327" s="75"/>
      <c r="P327" s="33">
        <v>11</v>
      </c>
      <c r="Q327" s="33">
        <v>1</v>
      </c>
      <c r="R327" s="34" t="s">
        <v>24</v>
      </c>
      <c r="S327" s="35" t="s">
        <v>0</v>
      </c>
      <c r="T327" s="36">
        <f>T328</f>
        <v>120</v>
      </c>
    </row>
    <row r="328" spans="1:20" ht="64.5" customHeight="1" x14ac:dyDescent="0.3">
      <c r="A328" s="75" t="s">
        <v>184</v>
      </c>
      <c r="B328" s="75"/>
      <c r="C328" s="75"/>
      <c r="D328" s="75"/>
      <c r="E328" s="75"/>
      <c r="F328" s="75"/>
      <c r="G328" s="75"/>
      <c r="H328" s="75"/>
      <c r="I328" s="75"/>
      <c r="J328" s="75"/>
      <c r="K328" s="75"/>
      <c r="L328" s="75"/>
      <c r="M328" s="75"/>
      <c r="N328" s="75"/>
      <c r="O328" s="75"/>
      <c r="P328" s="33">
        <v>11</v>
      </c>
      <c r="Q328" s="33">
        <v>1</v>
      </c>
      <c r="R328" s="34" t="s">
        <v>23</v>
      </c>
      <c r="S328" s="35" t="s">
        <v>0</v>
      </c>
      <c r="T328" s="36">
        <f>T329</f>
        <v>120</v>
      </c>
    </row>
    <row r="329" spans="1:20" ht="31.2" customHeight="1" x14ac:dyDescent="0.3">
      <c r="A329" s="75" t="s">
        <v>220</v>
      </c>
      <c r="B329" s="75"/>
      <c r="C329" s="75"/>
      <c r="D329" s="75"/>
      <c r="E329" s="75"/>
      <c r="F329" s="75"/>
      <c r="G329" s="75"/>
      <c r="H329" s="75"/>
      <c r="I329" s="75"/>
      <c r="J329" s="75"/>
      <c r="K329" s="75"/>
      <c r="L329" s="75"/>
      <c r="M329" s="75"/>
      <c r="N329" s="75"/>
      <c r="O329" s="75"/>
      <c r="P329" s="33">
        <v>11</v>
      </c>
      <c r="Q329" s="33">
        <v>1</v>
      </c>
      <c r="R329" s="34" t="s">
        <v>23</v>
      </c>
      <c r="S329" s="35">
        <v>200</v>
      </c>
      <c r="T329" s="36">
        <v>120</v>
      </c>
    </row>
    <row r="330" spans="1:20" ht="21.75" customHeight="1" x14ac:dyDescent="0.3">
      <c r="A330" s="59"/>
      <c r="B330" s="59"/>
      <c r="C330" s="59"/>
      <c r="D330" s="59"/>
      <c r="E330" s="59"/>
      <c r="F330" s="59"/>
      <c r="G330" s="59"/>
      <c r="H330" s="59"/>
      <c r="I330" s="59"/>
      <c r="J330" s="59"/>
      <c r="K330" s="59"/>
      <c r="L330" s="59"/>
      <c r="M330" s="59"/>
      <c r="N330" s="59"/>
      <c r="O330" s="60" t="s">
        <v>215</v>
      </c>
      <c r="P330" s="29">
        <v>11</v>
      </c>
      <c r="Q330" s="29">
        <v>2</v>
      </c>
      <c r="R330" s="30"/>
      <c r="S330" s="31"/>
      <c r="T330" s="32">
        <f>T331</f>
        <v>210</v>
      </c>
    </row>
    <row r="331" spans="1:20" ht="34.950000000000003" customHeight="1" x14ac:dyDescent="0.3">
      <c r="A331" s="59"/>
      <c r="B331" s="59"/>
      <c r="C331" s="59"/>
      <c r="D331" s="59"/>
      <c r="E331" s="59"/>
      <c r="F331" s="59"/>
      <c r="G331" s="59"/>
      <c r="H331" s="59"/>
      <c r="I331" s="59"/>
      <c r="J331" s="59"/>
      <c r="K331" s="59"/>
      <c r="L331" s="59"/>
      <c r="M331" s="59"/>
      <c r="N331" s="59"/>
      <c r="O331" s="61" t="s">
        <v>216</v>
      </c>
      <c r="P331" s="33">
        <v>11</v>
      </c>
      <c r="Q331" s="33">
        <v>2</v>
      </c>
      <c r="R331" s="46">
        <v>1800000000</v>
      </c>
      <c r="S331" s="31"/>
      <c r="T331" s="36">
        <f>T332</f>
        <v>210</v>
      </c>
    </row>
    <row r="332" spans="1:20" ht="49.95" customHeight="1" x14ac:dyDescent="0.3">
      <c r="A332" s="59"/>
      <c r="B332" s="59"/>
      <c r="C332" s="59"/>
      <c r="D332" s="59"/>
      <c r="E332" s="59"/>
      <c r="F332" s="59"/>
      <c r="G332" s="59"/>
      <c r="H332" s="59"/>
      <c r="I332" s="59"/>
      <c r="J332" s="59"/>
      <c r="K332" s="59"/>
      <c r="L332" s="59"/>
      <c r="M332" s="59"/>
      <c r="N332" s="59"/>
      <c r="O332" s="61" t="s">
        <v>217</v>
      </c>
      <c r="P332" s="33">
        <v>11</v>
      </c>
      <c r="Q332" s="33">
        <v>2</v>
      </c>
      <c r="R332" s="46">
        <v>1820000000</v>
      </c>
      <c r="S332" s="31"/>
      <c r="T332" s="36">
        <f>T333</f>
        <v>210</v>
      </c>
    </row>
    <row r="333" spans="1:20" ht="79.2" customHeight="1" x14ac:dyDescent="0.3">
      <c r="A333" s="59"/>
      <c r="B333" s="59"/>
      <c r="C333" s="59"/>
      <c r="D333" s="59"/>
      <c r="E333" s="59"/>
      <c r="F333" s="59"/>
      <c r="G333" s="59"/>
      <c r="H333" s="59"/>
      <c r="I333" s="59"/>
      <c r="J333" s="59"/>
      <c r="K333" s="59"/>
      <c r="L333" s="59"/>
      <c r="M333" s="59"/>
      <c r="N333" s="59"/>
      <c r="O333" s="61" t="s">
        <v>218</v>
      </c>
      <c r="P333" s="33">
        <v>11</v>
      </c>
      <c r="Q333" s="33">
        <v>2</v>
      </c>
      <c r="R333" s="46">
        <v>1820010420</v>
      </c>
      <c r="S333" s="31"/>
      <c r="T333" s="36">
        <f>T334</f>
        <v>210</v>
      </c>
    </row>
    <row r="334" spans="1:20" ht="63.6" customHeight="1" x14ac:dyDescent="0.3">
      <c r="A334" s="59"/>
      <c r="B334" s="59"/>
      <c r="C334" s="59"/>
      <c r="D334" s="59"/>
      <c r="E334" s="59"/>
      <c r="F334" s="59"/>
      <c r="G334" s="59"/>
      <c r="H334" s="59"/>
      <c r="I334" s="59"/>
      <c r="J334" s="59"/>
      <c r="K334" s="59"/>
      <c r="L334" s="59"/>
      <c r="M334" s="59"/>
      <c r="N334" s="59"/>
      <c r="O334" s="61" t="s">
        <v>219</v>
      </c>
      <c r="P334" s="33">
        <v>11</v>
      </c>
      <c r="Q334" s="33">
        <v>2</v>
      </c>
      <c r="R334" s="46">
        <v>1820010420</v>
      </c>
      <c r="S334" s="35">
        <v>100</v>
      </c>
      <c r="T334" s="36">
        <v>210</v>
      </c>
    </row>
    <row r="335" spans="1:20" ht="18.75" customHeight="1" x14ac:dyDescent="0.3">
      <c r="A335" s="74" t="s">
        <v>22</v>
      </c>
      <c r="B335" s="74"/>
      <c r="C335" s="74"/>
      <c r="D335" s="74"/>
      <c r="E335" s="74"/>
      <c r="F335" s="74"/>
      <c r="G335" s="74"/>
      <c r="H335" s="74"/>
      <c r="I335" s="74"/>
      <c r="J335" s="74"/>
      <c r="K335" s="74"/>
      <c r="L335" s="74"/>
      <c r="M335" s="74"/>
      <c r="N335" s="74"/>
      <c r="O335" s="74"/>
      <c r="P335" s="29">
        <v>12</v>
      </c>
      <c r="Q335" s="29">
        <v>0</v>
      </c>
      <c r="R335" s="30">
        <v>0</v>
      </c>
      <c r="S335" s="31">
        <v>0</v>
      </c>
      <c r="T335" s="32">
        <f>T336</f>
        <v>470</v>
      </c>
    </row>
    <row r="336" spans="1:20" ht="20.25" customHeight="1" x14ac:dyDescent="0.3">
      <c r="A336" s="74" t="s">
        <v>21</v>
      </c>
      <c r="B336" s="74"/>
      <c r="C336" s="74"/>
      <c r="D336" s="74"/>
      <c r="E336" s="74"/>
      <c r="F336" s="74"/>
      <c r="G336" s="74"/>
      <c r="H336" s="74"/>
      <c r="I336" s="74"/>
      <c r="J336" s="74"/>
      <c r="K336" s="74"/>
      <c r="L336" s="74"/>
      <c r="M336" s="74"/>
      <c r="N336" s="74"/>
      <c r="O336" s="74"/>
      <c r="P336" s="29">
        <v>12</v>
      </c>
      <c r="Q336" s="29">
        <v>2</v>
      </c>
      <c r="R336" s="30">
        <v>0</v>
      </c>
      <c r="S336" s="31">
        <v>0</v>
      </c>
      <c r="T336" s="32">
        <f>T337</f>
        <v>470</v>
      </c>
    </row>
    <row r="337" spans="1:20" ht="32.25" customHeight="1" x14ac:dyDescent="0.3">
      <c r="A337" s="75" t="s">
        <v>20</v>
      </c>
      <c r="B337" s="75"/>
      <c r="C337" s="75"/>
      <c r="D337" s="75"/>
      <c r="E337" s="75"/>
      <c r="F337" s="75"/>
      <c r="G337" s="75"/>
      <c r="H337" s="75"/>
      <c r="I337" s="75"/>
      <c r="J337" s="75"/>
      <c r="K337" s="75"/>
      <c r="L337" s="75"/>
      <c r="M337" s="75"/>
      <c r="N337" s="75"/>
      <c r="O337" s="75"/>
      <c r="P337" s="33">
        <v>12</v>
      </c>
      <c r="Q337" s="33">
        <v>2</v>
      </c>
      <c r="R337" s="34" t="s">
        <v>19</v>
      </c>
      <c r="S337" s="35" t="s">
        <v>0</v>
      </c>
      <c r="T337" s="36">
        <f>T338</f>
        <v>470</v>
      </c>
    </row>
    <row r="338" spans="1:20" ht="34.5" customHeight="1" x14ac:dyDescent="0.3">
      <c r="A338" s="75" t="s">
        <v>18</v>
      </c>
      <c r="B338" s="75"/>
      <c r="C338" s="75"/>
      <c r="D338" s="75"/>
      <c r="E338" s="75"/>
      <c r="F338" s="75"/>
      <c r="G338" s="75"/>
      <c r="H338" s="75"/>
      <c r="I338" s="75"/>
      <c r="J338" s="75"/>
      <c r="K338" s="75"/>
      <c r="L338" s="75"/>
      <c r="M338" s="75"/>
      <c r="N338" s="75"/>
      <c r="O338" s="75"/>
      <c r="P338" s="33">
        <v>12</v>
      </c>
      <c r="Q338" s="33">
        <v>2</v>
      </c>
      <c r="R338" s="34" t="s">
        <v>17</v>
      </c>
      <c r="S338" s="35" t="s">
        <v>0</v>
      </c>
      <c r="T338" s="36">
        <f>T339</f>
        <v>470</v>
      </c>
    </row>
    <row r="339" spans="1:20" ht="21" customHeight="1" x14ac:dyDescent="0.3">
      <c r="A339" s="75" t="s">
        <v>16</v>
      </c>
      <c r="B339" s="75"/>
      <c r="C339" s="75"/>
      <c r="D339" s="75"/>
      <c r="E339" s="75"/>
      <c r="F339" s="75"/>
      <c r="G339" s="75"/>
      <c r="H339" s="75"/>
      <c r="I339" s="75"/>
      <c r="J339" s="75"/>
      <c r="K339" s="75"/>
      <c r="L339" s="75"/>
      <c r="M339" s="75"/>
      <c r="N339" s="75"/>
      <c r="O339" s="75"/>
      <c r="P339" s="33">
        <v>12</v>
      </c>
      <c r="Q339" s="33">
        <v>2</v>
      </c>
      <c r="R339" s="34" t="s">
        <v>14</v>
      </c>
      <c r="S339" s="35" t="s">
        <v>0</v>
      </c>
      <c r="T339" s="36">
        <f>T340+T341</f>
        <v>470</v>
      </c>
    </row>
    <row r="340" spans="1:20" ht="34.950000000000003" customHeight="1" x14ac:dyDescent="0.3">
      <c r="A340" s="63"/>
      <c r="B340" s="63"/>
      <c r="C340" s="63"/>
      <c r="D340" s="63"/>
      <c r="E340" s="63"/>
      <c r="F340" s="63"/>
      <c r="G340" s="63"/>
      <c r="H340" s="63"/>
      <c r="I340" s="63"/>
      <c r="J340" s="63"/>
      <c r="K340" s="63"/>
      <c r="L340" s="63"/>
      <c r="M340" s="63"/>
      <c r="N340" s="63"/>
      <c r="O340" s="63" t="s">
        <v>220</v>
      </c>
      <c r="P340" s="33">
        <v>12</v>
      </c>
      <c r="Q340" s="33">
        <v>2</v>
      </c>
      <c r="R340" s="34" t="s">
        <v>14</v>
      </c>
      <c r="S340" s="35">
        <v>200</v>
      </c>
      <c r="T340" s="36">
        <v>220</v>
      </c>
    </row>
    <row r="341" spans="1:20" ht="36" customHeight="1" x14ac:dyDescent="0.3">
      <c r="A341" s="75" t="s">
        <v>15</v>
      </c>
      <c r="B341" s="75"/>
      <c r="C341" s="75"/>
      <c r="D341" s="75"/>
      <c r="E341" s="75"/>
      <c r="F341" s="75"/>
      <c r="G341" s="75"/>
      <c r="H341" s="75"/>
      <c r="I341" s="75"/>
      <c r="J341" s="75"/>
      <c r="K341" s="75"/>
      <c r="L341" s="75"/>
      <c r="M341" s="75"/>
      <c r="N341" s="75"/>
      <c r="O341" s="75"/>
      <c r="P341" s="33">
        <v>12</v>
      </c>
      <c r="Q341" s="33">
        <v>2</v>
      </c>
      <c r="R341" s="34" t="s">
        <v>14</v>
      </c>
      <c r="S341" s="35" t="s">
        <v>13</v>
      </c>
      <c r="T341" s="36">
        <v>250</v>
      </c>
    </row>
    <row r="342" spans="1:20" ht="55.5" customHeight="1" x14ac:dyDescent="0.3">
      <c r="A342" s="74" t="s">
        <v>10</v>
      </c>
      <c r="B342" s="74"/>
      <c r="C342" s="74"/>
      <c r="D342" s="74"/>
      <c r="E342" s="74"/>
      <c r="F342" s="74"/>
      <c r="G342" s="74"/>
      <c r="H342" s="74"/>
      <c r="I342" s="74"/>
      <c r="J342" s="74"/>
      <c r="K342" s="74"/>
      <c r="L342" s="74"/>
      <c r="M342" s="74"/>
      <c r="N342" s="74"/>
      <c r="O342" s="74"/>
      <c r="P342" s="29">
        <v>14</v>
      </c>
      <c r="Q342" s="29">
        <v>0</v>
      </c>
      <c r="R342" s="30">
        <v>0</v>
      </c>
      <c r="S342" s="31">
        <v>0</v>
      </c>
      <c r="T342" s="32">
        <f>T343+T347</f>
        <v>6639</v>
      </c>
    </row>
    <row r="343" spans="1:20" ht="56.25" customHeight="1" x14ac:dyDescent="0.3">
      <c r="A343" s="74" t="s">
        <v>9</v>
      </c>
      <c r="B343" s="74"/>
      <c r="C343" s="74"/>
      <c r="D343" s="74"/>
      <c r="E343" s="74"/>
      <c r="F343" s="74"/>
      <c r="G343" s="74"/>
      <c r="H343" s="74"/>
      <c r="I343" s="74"/>
      <c r="J343" s="74"/>
      <c r="K343" s="74"/>
      <c r="L343" s="74"/>
      <c r="M343" s="74"/>
      <c r="N343" s="74"/>
      <c r="O343" s="74"/>
      <c r="P343" s="29">
        <v>14</v>
      </c>
      <c r="Q343" s="29">
        <v>1</v>
      </c>
      <c r="R343" s="30">
        <v>0</v>
      </c>
      <c r="S343" s="31">
        <v>0</v>
      </c>
      <c r="T343" s="32">
        <f>T344</f>
        <v>611</v>
      </c>
    </row>
    <row r="344" spans="1:20" ht="55.5" customHeight="1" x14ac:dyDescent="0.3">
      <c r="A344" s="74" t="s">
        <v>6</v>
      </c>
      <c r="B344" s="74"/>
      <c r="C344" s="74"/>
      <c r="D344" s="74"/>
      <c r="E344" s="74"/>
      <c r="F344" s="74"/>
      <c r="G344" s="74"/>
      <c r="H344" s="74"/>
      <c r="I344" s="74"/>
      <c r="J344" s="74"/>
      <c r="K344" s="74"/>
      <c r="L344" s="74"/>
      <c r="M344" s="74"/>
      <c r="N344" s="74"/>
      <c r="O344" s="74"/>
      <c r="P344" s="29">
        <v>14</v>
      </c>
      <c r="Q344" s="29">
        <v>1</v>
      </c>
      <c r="R344" s="30" t="s">
        <v>5</v>
      </c>
      <c r="S344" s="31" t="s">
        <v>0</v>
      </c>
      <c r="T344" s="32">
        <f>T345</f>
        <v>611</v>
      </c>
    </row>
    <row r="345" spans="1:20" ht="18.75" customHeight="1" x14ac:dyDescent="0.3">
      <c r="A345" s="75" t="s">
        <v>190</v>
      </c>
      <c r="B345" s="75"/>
      <c r="C345" s="75"/>
      <c r="D345" s="75"/>
      <c r="E345" s="75"/>
      <c r="F345" s="75"/>
      <c r="G345" s="75"/>
      <c r="H345" s="75"/>
      <c r="I345" s="75"/>
      <c r="J345" s="75"/>
      <c r="K345" s="75"/>
      <c r="L345" s="75"/>
      <c r="M345" s="75"/>
      <c r="N345" s="75"/>
      <c r="O345" s="75"/>
      <c r="P345" s="33">
        <v>14</v>
      </c>
      <c r="Q345" s="33">
        <v>1</v>
      </c>
      <c r="R345" s="34" t="s">
        <v>8</v>
      </c>
      <c r="S345" s="35" t="s">
        <v>0</v>
      </c>
      <c r="T345" s="36">
        <f>T346</f>
        <v>611</v>
      </c>
    </row>
    <row r="346" spans="1:20" ht="17.25" customHeight="1" x14ac:dyDescent="0.3">
      <c r="A346" s="75" t="s">
        <v>3</v>
      </c>
      <c r="B346" s="75"/>
      <c r="C346" s="75"/>
      <c r="D346" s="75"/>
      <c r="E346" s="75"/>
      <c r="F346" s="75"/>
      <c r="G346" s="75"/>
      <c r="H346" s="75"/>
      <c r="I346" s="75"/>
      <c r="J346" s="75"/>
      <c r="K346" s="75"/>
      <c r="L346" s="75"/>
      <c r="M346" s="75"/>
      <c r="N346" s="75"/>
      <c r="O346" s="75"/>
      <c r="P346" s="33">
        <v>14</v>
      </c>
      <c r="Q346" s="33">
        <v>1</v>
      </c>
      <c r="R346" s="34" t="s">
        <v>8</v>
      </c>
      <c r="S346" s="35" t="s">
        <v>1</v>
      </c>
      <c r="T346" s="36">
        <v>611</v>
      </c>
    </row>
    <row r="347" spans="1:20" ht="21" customHeight="1" x14ac:dyDescent="0.3">
      <c r="A347" s="74" t="s">
        <v>7</v>
      </c>
      <c r="B347" s="74"/>
      <c r="C347" s="74"/>
      <c r="D347" s="74"/>
      <c r="E347" s="74"/>
      <c r="F347" s="74"/>
      <c r="G347" s="74"/>
      <c r="H347" s="74"/>
      <c r="I347" s="74"/>
      <c r="J347" s="74"/>
      <c r="K347" s="74"/>
      <c r="L347" s="74"/>
      <c r="M347" s="74"/>
      <c r="N347" s="74"/>
      <c r="O347" s="74"/>
      <c r="P347" s="29">
        <v>14</v>
      </c>
      <c r="Q347" s="29">
        <v>2</v>
      </c>
      <c r="R347" s="30">
        <v>0</v>
      </c>
      <c r="S347" s="31">
        <v>0</v>
      </c>
      <c r="T347" s="32">
        <f>T348</f>
        <v>6028</v>
      </c>
    </row>
    <row r="348" spans="1:20" ht="57" customHeight="1" x14ac:dyDescent="0.3">
      <c r="A348" s="74" t="s">
        <v>6</v>
      </c>
      <c r="B348" s="74"/>
      <c r="C348" s="74"/>
      <c r="D348" s="74"/>
      <c r="E348" s="74"/>
      <c r="F348" s="74"/>
      <c r="G348" s="74"/>
      <c r="H348" s="74"/>
      <c r="I348" s="74"/>
      <c r="J348" s="74"/>
      <c r="K348" s="74"/>
      <c r="L348" s="74"/>
      <c r="M348" s="74"/>
      <c r="N348" s="74"/>
      <c r="O348" s="74"/>
      <c r="P348" s="29">
        <v>14</v>
      </c>
      <c r="Q348" s="29">
        <v>2</v>
      </c>
      <c r="R348" s="30" t="s">
        <v>5</v>
      </c>
      <c r="S348" s="31" t="s">
        <v>0</v>
      </c>
      <c r="T348" s="32">
        <f>T349</f>
        <v>6028</v>
      </c>
    </row>
    <row r="349" spans="1:20" ht="38.25" customHeight="1" x14ac:dyDescent="0.3">
      <c r="A349" s="75" t="s">
        <v>4</v>
      </c>
      <c r="B349" s="75"/>
      <c r="C349" s="75"/>
      <c r="D349" s="75"/>
      <c r="E349" s="75"/>
      <c r="F349" s="75"/>
      <c r="G349" s="75"/>
      <c r="H349" s="75"/>
      <c r="I349" s="75"/>
      <c r="J349" s="75"/>
      <c r="K349" s="75"/>
      <c r="L349" s="75"/>
      <c r="M349" s="75"/>
      <c r="N349" s="75"/>
      <c r="O349" s="75"/>
      <c r="P349" s="33">
        <v>14</v>
      </c>
      <c r="Q349" s="33">
        <v>2</v>
      </c>
      <c r="R349" s="34" t="s">
        <v>2</v>
      </c>
      <c r="S349" s="35" t="s">
        <v>0</v>
      </c>
      <c r="T349" s="36">
        <f>T350</f>
        <v>6028</v>
      </c>
    </row>
    <row r="350" spans="1:20" ht="18.75" customHeight="1" x14ac:dyDescent="0.3">
      <c r="A350" s="75" t="s">
        <v>3</v>
      </c>
      <c r="B350" s="75"/>
      <c r="C350" s="75"/>
      <c r="D350" s="75"/>
      <c r="E350" s="75"/>
      <c r="F350" s="75"/>
      <c r="G350" s="75"/>
      <c r="H350" s="75"/>
      <c r="I350" s="75"/>
      <c r="J350" s="75"/>
      <c r="K350" s="75"/>
      <c r="L350" s="75"/>
      <c r="M350" s="75"/>
      <c r="N350" s="75"/>
      <c r="O350" s="75"/>
      <c r="P350" s="33">
        <v>14</v>
      </c>
      <c r="Q350" s="33">
        <v>2</v>
      </c>
      <c r="R350" s="34" t="s">
        <v>2</v>
      </c>
      <c r="S350" s="35" t="s">
        <v>1</v>
      </c>
      <c r="T350" s="36">
        <v>6028</v>
      </c>
    </row>
    <row r="351" spans="1:20" ht="409.6" hidden="1" customHeight="1" x14ac:dyDescent="0.3">
      <c r="A351" s="41"/>
      <c r="B351" s="41"/>
      <c r="C351" s="41"/>
      <c r="D351" s="41"/>
      <c r="E351" s="41"/>
      <c r="F351" s="41"/>
      <c r="G351" s="41"/>
      <c r="H351" s="2"/>
      <c r="I351" s="41"/>
      <c r="J351" s="41"/>
      <c r="K351" s="41"/>
      <c r="L351" s="41"/>
      <c r="M351" s="41"/>
      <c r="N351" s="41"/>
      <c r="O351" s="41"/>
      <c r="P351" s="42">
        <v>14</v>
      </c>
      <c r="Q351" s="42">
        <v>2</v>
      </c>
      <c r="R351" s="42" t="s">
        <v>2</v>
      </c>
      <c r="S351" s="42" t="s">
        <v>1</v>
      </c>
      <c r="T351" s="36"/>
    </row>
    <row r="352" spans="1:20" ht="19.5" customHeight="1" x14ac:dyDescent="0.3">
      <c r="A352" s="41"/>
      <c r="B352" s="41"/>
      <c r="C352" s="41"/>
      <c r="D352" s="41"/>
      <c r="E352" s="41"/>
      <c r="F352" s="41"/>
      <c r="G352" s="41"/>
      <c r="H352" s="2"/>
      <c r="I352" s="41"/>
      <c r="J352" s="41"/>
      <c r="K352" s="41"/>
      <c r="L352" s="41"/>
      <c r="M352" s="41"/>
      <c r="N352" s="41"/>
      <c r="O352" s="56" t="s">
        <v>210</v>
      </c>
      <c r="P352" s="42"/>
      <c r="Q352" s="42"/>
      <c r="R352" s="42"/>
      <c r="S352" s="42"/>
      <c r="T352" s="32">
        <f>T13+T78+T84+T103+T127+T147+T263+T291+T324+T335+T342</f>
        <v>203305.40000000002</v>
      </c>
    </row>
    <row r="353" spans="1:20" ht="12.75" customHeight="1" x14ac:dyDescent="0.3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4"/>
      <c r="Q353" s="14"/>
      <c r="R353" s="14"/>
      <c r="S353" s="14"/>
      <c r="T353" s="14"/>
    </row>
  </sheetData>
  <mergeCells count="224">
    <mergeCell ref="R1:T1"/>
    <mergeCell ref="R2:T2"/>
    <mergeCell ref="R4:T4"/>
    <mergeCell ref="O7:T7"/>
    <mergeCell ref="O6:T6"/>
    <mergeCell ref="A13:O13"/>
    <mergeCell ref="A78:O78"/>
    <mergeCell ref="A103:O103"/>
    <mergeCell ref="A85:O85"/>
    <mergeCell ref="A17:O17"/>
    <mergeCell ref="A92:O92"/>
    <mergeCell ref="A46:O46"/>
    <mergeCell ref="A79:O79"/>
    <mergeCell ref="A42:O42"/>
    <mergeCell ref="A20:O20"/>
    <mergeCell ref="A22:O22"/>
    <mergeCell ref="A51:O51"/>
    <mergeCell ref="A56:O56"/>
    <mergeCell ref="A53:O53"/>
    <mergeCell ref="A37:O37"/>
    <mergeCell ref="A74:O74"/>
    <mergeCell ref="A15:O15"/>
    <mergeCell ref="A44:O44"/>
    <mergeCell ref="A34:O34"/>
    <mergeCell ref="A287:O287"/>
    <mergeCell ref="A293:O293"/>
    <mergeCell ref="A289:O289"/>
    <mergeCell ref="A284:O284"/>
    <mergeCell ref="A290:O290"/>
    <mergeCell ref="A239:O239"/>
    <mergeCell ref="A286:O286"/>
    <mergeCell ref="A237:O237"/>
    <mergeCell ref="A241:O241"/>
    <mergeCell ref="A257:O257"/>
    <mergeCell ref="A247:O247"/>
    <mergeCell ref="A270:O270"/>
    <mergeCell ref="A243:O243"/>
    <mergeCell ref="A248:O248"/>
    <mergeCell ref="A250:O250"/>
    <mergeCell ref="A259:O259"/>
    <mergeCell ref="A258:O258"/>
    <mergeCell ref="A245:O245"/>
    <mergeCell ref="A256:O256"/>
    <mergeCell ref="A246:O246"/>
    <mergeCell ref="A242:O242"/>
    <mergeCell ref="A265:O265"/>
    <mergeCell ref="A267:O267"/>
    <mergeCell ref="A269:O269"/>
    <mergeCell ref="A40:O40"/>
    <mergeCell ref="A62:O62"/>
    <mergeCell ref="A33:O33"/>
    <mergeCell ref="A41:O41"/>
    <mergeCell ref="A36:O36"/>
    <mergeCell ref="A54:O54"/>
    <mergeCell ref="A96:O96"/>
    <mergeCell ref="A107:O107"/>
    <mergeCell ref="A115:O115"/>
    <mergeCell ref="A80:O80"/>
    <mergeCell ref="A86:O86"/>
    <mergeCell ref="A112:O112"/>
    <mergeCell ref="A45:O45"/>
    <mergeCell ref="A73:O73"/>
    <mergeCell ref="A76:O76"/>
    <mergeCell ref="A83:O83"/>
    <mergeCell ref="A77:O77"/>
    <mergeCell ref="A81:O81"/>
    <mergeCell ref="A38:O38"/>
    <mergeCell ref="A93:O93"/>
    <mergeCell ref="A95:O95"/>
    <mergeCell ref="A335:O335"/>
    <mergeCell ref="A325:O325"/>
    <mergeCell ref="A342:O342"/>
    <mergeCell ref="A122:O122"/>
    <mergeCell ref="A116:O116"/>
    <mergeCell ref="A328:O328"/>
    <mergeCell ref="A263:O263"/>
    <mergeCell ref="A139:O139"/>
    <mergeCell ref="A140:O140"/>
    <mergeCell ref="A292:O292"/>
    <mergeCell ref="A297:O297"/>
    <mergeCell ref="A282:O282"/>
    <mergeCell ref="A244:O244"/>
    <mergeCell ref="A234:O234"/>
    <mergeCell ref="A240:O240"/>
    <mergeCell ref="A255:O255"/>
    <mergeCell ref="A285:O285"/>
    <mergeCell ref="A283:O283"/>
    <mergeCell ref="A175:O175"/>
    <mergeCell ref="A124:O124"/>
    <mergeCell ref="A118:O118"/>
    <mergeCell ref="A144:O144"/>
    <mergeCell ref="A143:O143"/>
    <mergeCell ref="A134:O134"/>
    <mergeCell ref="A23:O23"/>
    <mergeCell ref="A65:O65"/>
    <mergeCell ref="A66:O66"/>
    <mergeCell ref="A16:O16"/>
    <mergeCell ref="A18:O18"/>
    <mergeCell ref="A111:O111"/>
    <mergeCell ref="A21:O21"/>
    <mergeCell ref="A98:O98"/>
    <mergeCell ref="A99:O99"/>
    <mergeCell ref="A58:O58"/>
    <mergeCell ref="A19:O19"/>
    <mergeCell ref="A35:O35"/>
    <mergeCell ref="A48:O48"/>
    <mergeCell ref="A55:O55"/>
    <mergeCell ref="A101:O101"/>
    <mergeCell ref="A47:O47"/>
    <mergeCell ref="A43:O43"/>
    <mergeCell ref="A75:O75"/>
    <mergeCell ref="A71:O71"/>
    <mergeCell ref="A63:O63"/>
    <mergeCell ref="A72:O72"/>
    <mergeCell ref="A64:O64"/>
    <mergeCell ref="A82:O82"/>
    <mergeCell ref="A84:O84"/>
    <mergeCell ref="A141:O141"/>
    <mergeCell ref="A138:O138"/>
    <mergeCell ref="A130:O130"/>
    <mergeCell ref="A131:O131"/>
    <mergeCell ref="A119:O119"/>
    <mergeCell ref="A132:O132"/>
    <mergeCell ref="A123:O123"/>
    <mergeCell ref="A126:O126"/>
    <mergeCell ref="A133:O133"/>
    <mergeCell ref="A129:O129"/>
    <mergeCell ref="A127:O127"/>
    <mergeCell ref="A128:O128"/>
    <mergeCell ref="A142:O142"/>
    <mergeCell ref="A117:O117"/>
    <mergeCell ref="A125:O125"/>
    <mergeCell ref="A52:O52"/>
    <mergeCell ref="A57:O57"/>
    <mergeCell ref="A176:O176"/>
    <mergeCell ref="A177:O177"/>
    <mergeCell ref="A313:O313"/>
    <mergeCell ref="A316:O316"/>
    <mergeCell ref="A291:O291"/>
    <mergeCell ref="A288:O288"/>
    <mergeCell ref="A178:O178"/>
    <mergeCell ref="A113:O113"/>
    <mergeCell ref="A114:O114"/>
    <mergeCell ref="A87:O87"/>
    <mergeCell ref="A102:O102"/>
    <mergeCell ref="A94:O94"/>
    <mergeCell ref="A88:O88"/>
    <mergeCell ref="A89:O89"/>
    <mergeCell ref="A173:O173"/>
    <mergeCell ref="A172:O172"/>
    <mergeCell ref="A145:O145"/>
    <mergeCell ref="A97:O97"/>
    <mergeCell ref="A100:O100"/>
    <mergeCell ref="A311:O311"/>
    <mergeCell ref="A312:O312"/>
    <mergeCell ref="A308:O308"/>
    <mergeCell ref="A306:O306"/>
    <mergeCell ref="A295:O295"/>
    <mergeCell ref="A296:O296"/>
    <mergeCell ref="A294:O294"/>
    <mergeCell ref="A322:O322"/>
    <mergeCell ref="A323:O323"/>
    <mergeCell ref="A317:O317"/>
    <mergeCell ref="A318:O318"/>
    <mergeCell ref="A305:O305"/>
    <mergeCell ref="A319:O319"/>
    <mergeCell ref="A307:O307"/>
    <mergeCell ref="A310:O310"/>
    <mergeCell ref="A321:O321"/>
    <mergeCell ref="A174:O174"/>
    <mergeCell ref="A147:O147"/>
    <mergeCell ref="A146:O146"/>
    <mergeCell ref="A152:O152"/>
    <mergeCell ref="A153:O153"/>
    <mergeCell ref="A154:O154"/>
    <mergeCell ref="A160:O160"/>
    <mergeCell ref="A150:O150"/>
    <mergeCell ref="A151:O151"/>
    <mergeCell ref="A159:O159"/>
    <mergeCell ref="A162:O162"/>
    <mergeCell ref="A161:O161"/>
    <mergeCell ref="A149:O149"/>
    <mergeCell ref="A148:O148"/>
    <mergeCell ref="A171:O171"/>
    <mergeCell ref="A182:O182"/>
    <mergeCell ref="A186:O186"/>
    <mergeCell ref="A193:O193"/>
    <mergeCell ref="A189:O189"/>
    <mergeCell ref="A181:O181"/>
    <mergeCell ref="A184:O184"/>
    <mergeCell ref="A183:O183"/>
    <mergeCell ref="A236:O236"/>
    <mergeCell ref="A233:O233"/>
    <mergeCell ref="A235:O235"/>
    <mergeCell ref="A232:O232"/>
    <mergeCell ref="A187:O187"/>
    <mergeCell ref="A192:O192"/>
    <mergeCell ref="A188:O188"/>
    <mergeCell ref="A218:O218"/>
    <mergeCell ref="A194:O194"/>
    <mergeCell ref="A266:O266"/>
    <mergeCell ref="A268:O268"/>
    <mergeCell ref="A264:O264"/>
    <mergeCell ref="A346:O346"/>
    <mergeCell ref="A350:O350"/>
    <mergeCell ref="A309:O309"/>
    <mergeCell ref="A314:O314"/>
    <mergeCell ref="A315:O315"/>
    <mergeCell ref="A349:O349"/>
    <mergeCell ref="A348:O348"/>
    <mergeCell ref="A343:O343"/>
    <mergeCell ref="A347:O347"/>
    <mergeCell ref="A344:O344"/>
    <mergeCell ref="A345:O345"/>
    <mergeCell ref="A336:O336"/>
    <mergeCell ref="A337:O337"/>
    <mergeCell ref="A338:O338"/>
    <mergeCell ref="A329:O329"/>
    <mergeCell ref="A341:O341"/>
    <mergeCell ref="A339:O339"/>
    <mergeCell ref="A324:O324"/>
    <mergeCell ref="A320:O320"/>
    <mergeCell ref="A326:O326"/>
    <mergeCell ref="A327:O327"/>
  </mergeCells>
  <pageMargins left="0.196850393700787" right="0.196850393700787" top="0.39370078740157499" bottom="0.39370078740157499" header="0.196850393700787" footer="0.196850393700787"/>
  <pageSetup paperSize="9" scale="86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Бюджет_6</vt:lpstr>
      <vt:lpstr>Бюджет_6!Заголовки_для_печати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2019-12-19T05:47:44Z</cp:lastPrinted>
  <dcterms:created xsi:type="dcterms:W3CDTF">2016-10-28T05:45:02Z</dcterms:created>
  <dcterms:modified xsi:type="dcterms:W3CDTF">2019-12-19T10:09:07Z</dcterms:modified>
</cp:coreProperties>
</file>