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4172" windowHeight="6852"/>
  </bookViews>
  <sheets>
    <sheet name="Бюджет_5" sheetId="2" r:id="rId1"/>
  </sheets>
  <definedNames>
    <definedName name="_xlnm.Print_Titles" localSheetId="0">Бюджет_5!$12:$12</definedName>
  </definedNames>
  <calcPr calcId="145621"/>
</workbook>
</file>

<file path=xl/calcChain.xml><?xml version="1.0" encoding="utf-8"?>
<calcChain xmlns="http://schemas.openxmlformats.org/spreadsheetml/2006/main">
  <c r="T349" i="2" l="1"/>
  <c r="T348" i="2" s="1"/>
  <c r="T339" i="2" s="1"/>
  <c r="T364" i="2"/>
  <c r="T363" i="2" s="1"/>
  <c r="T321" i="2"/>
  <c r="T320" i="2" s="1"/>
  <c r="T319" i="2" s="1"/>
  <c r="T318" i="2" s="1"/>
  <c r="T317" i="2" s="1"/>
  <c r="T315" i="2"/>
  <c r="T314" i="2" s="1"/>
  <c r="T307" i="2" s="1"/>
  <c r="T262" i="2"/>
  <c r="T261" i="2" s="1"/>
  <c r="T260" i="2" s="1"/>
  <c r="T197" i="2"/>
  <c r="T198" i="2"/>
  <c r="T201" i="2"/>
  <c r="T200" i="2" s="1"/>
  <c r="T199" i="2" s="1"/>
  <c r="T184" i="2"/>
  <c r="T77" i="2"/>
  <c r="T115" i="2"/>
  <c r="T114" i="2" s="1"/>
  <c r="T113" i="2" s="1"/>
  <c r="T69" i="2"/>
  <c r="T49" i="2"/>
  <c r="T34" i="2"/>
  <c r="T33" i="2"/>
  <c r="T32" i="2" l="1"/>
  <c r="T29" i="2" l="1"/>
  <c r="T341" i="2" l="1"/>
  <c r="T347" i="2"/>
  <c r="T346" i="2" s="1"/>
  <c r="T89" i="2" l="1"/>
  <c r="T251" i="2"/>
  <c r="T42" i="2" l="1"/>
  <c r="T41" i="2" s="1"/>
  <c r="T292" i="2" l="1"/>
  <c r="T368" i="2"/>
  <c r="T367" i="2" s="1"/>
  <c r="T366" i="2" s="1"/>
  <c r="T250" i="2"/>
  <c r="T249" i="2" s="1"/>
  <c r="T248" i="2" s="1"/>
  <c r="T268" i="2" l="1"/>
  <c r="T267" i="2" s="1"/>
  <c r="T385" i="2"/>
  <c r="T384" i="2" s="1"/>
  <c r="T383" i="2" s="1"/>
  <c r="T382" i="2" s="1"/>
  <c r="T381" i="2" s="1"/>
  <c r="T373" i="2"/>
  <c r="T372" i="2" s="1"/>
  <c r="T371" i="2" s="1"/>
  <c r="T370" i="2" s="1"/>
  <c r="T360" i="2"/>
  <c r="T343" i="2"/>
  <c r="T333" i="2"/>
  <c r="T332" i="2" s="1"/>
  <c r="T331" i="2" s="1"/>
  <c r="T330" i="2" s="1"/>
  <c r="T327" i="2"/>
  <c r="T328" i="2"/>
  <c r="T312" i="2"/>
  <c r="T311" i="2" s="1"/>
  <c r="T295" i="2"/>
  <c r="T294" i="2" s="1"/>
  <c r="T299" i="2"/>
  <c r="T298" i="2" s="1"/>
  <c r="T297" i="2" s="1"/>
  <c r="T278" i="2"/>
  <c r="T264" i="2"/>
  <c r="T293" i="2" l="1"/>
  <c r="T246" i="2"/>
  <c r="T245" i="2" s="1"/>
  <c r="T244" i="2" s="1"/>
  <c r="T243" i="2" s="1"/>
  <c r="T236" i="2"/>
  <c r="T231" i="2"/>
  <c r="T151" i="2"/>
  <c r="T129" i="2"/>
  <c r="T128" i="2" s="1"/>
  <c r="T108" i="2"/>
  <c r="T97" i="2"/>
  <c r="T92" i="2"/>
  <c r="T91" i="2" s="1"/>
  <c r="T86" i="2"/>
  <c r="T85" i="2" s="1"/>
  <c r="T84" i="2" s="1"/>
  <c r="T79" i="2"/>
  <c r="T68" i="2"/>
  <c r="T62" i="2"/>
  <c r="T64" i="2"/>
  <c r="T230" i="2" l="1"/>
  <c r="T25" i="2"/>
  <c r="T37" i="2"/>
  <c r="T257" i="2" l="1"/>
  <c r="T256" i="2" s="1"/>
  <c r="T255" i="2" s="1"/>
  <c r="T254" i="2" s="1"/>
  <c r="T47" i="2" l="1"/>
  <c r="T88" i="2" l="1"/>
  <c r="T83" i="2" s="1"/>
  <c r="T362" i="2" l="1"/>
  <c r="T354" i="2"/>
  <c r="T353" i="2" s="1"/>
  <c r="T352" i="2" s="1"/>
  <c r="T351" i="2" s="1"/>
  <c r="T344" i="2"/>
  <c r="T342" i="2"/>
  <c r="T340" i="2"/>
  <c r="T326" i="2"/>
  <c r="T325" i="2" s="1"/>
  <c r="T291" i="2"/>
  <c r="T290" i="2" s="1"/>
  <c r="T287" i="2"/>
  <c r="T286" i="2" s="1"/>
  <c r="T284" i="2"/>
  <c r="T283" i="2" s="1"/>
  <c r="T280" i="2"/>
  <c r="T279" i="2" s="1"/>
  <c r="T271" i="2"/>
  <c r="T270" i="2" s="1"/>
  <c r="T241" i="2"/>
  <c r="T240" i="2" s="1"/>
  <c r="T144" i="2"/>
  <c r="T143" i="2" s="1"/>
  <c r="T142" i="2" s="1"/>
  <c r="T141" i="2" s="1"/>
  <c r="T140" i="2" s="1"/>
  <c r="T52" i="2"/>
  <c r="T28" i="2"/>
  <c r="T30" i="2"/>
  <c r="T39" i="2"/>
  <c r="T65" i="2"/>
  <c r="T81" i="2"/>
  <c r="T103" i="2"/>
  <c r="T102" i="2" s="1"/>
  <c r="T226" i="2"/>
  <c r="T225" i="2" s="1"/>
  <c r="T123" i="2"/>
  <c r="T122" i="2" s="1"/>
  <c r="T137" i="2"/>
  <c r="T134" i="2"/>
  <c r="T132" i="2"/>
  <c r="T159" i="2"/>
  <c r="T195" i="2"/>
  <c r="T194" i="2" s="1"/>
  <c r="T193" i="2" s="1"/>
  <c r="T176" i="2"/>
  <c r="T175" i="2" s="1"/>
  <c r="T174" i="2" s="1"/>
  <c r="T173" i="2" s="1"/>
  <c r="T172" i="2" s="1"/>
  <c r="T182" i="2"/>
  <c r="T181" i="2" s="1"/>
  <c r="T180" i="2" s="1"/>
  <c r="T206" i="2"/>
  <c r="T205" i="2" s="1"/>
  <c r="T204" i="2" s="1"/>
  <c r="T203" i="2" s="1"/>
  <c r="T215" i="2"/>
  <c r="T214" i="2" s="1"/>
  <c r="T213" i="2" s="1"/>
  <c r="T379" i="2"/>
  <c r="T378" i="2" s="1"/>
  <c r="T377" i="2" s="1"/>
  <c r="T376" i="2" s="1"/>
  <c r="T375" i="2" s="1"/>
  <c r="T359" i="2"/>
  <c r="T358" i="2" s="1"/>
  <c r="T357" i="2" s="1"/>
  <c r="T356" i="2" s="1"/>
  <c r="T170" i="2"/>
  <c r="T169" i="2" s="1"/>
  <c r="T168" i="2" s="1"/>
  <c r="T167" i="2" s="1"/>
  <c r="T166" i="2" s="1"/>
  <c r="T211" i="2"/>
  <c r="T210" i="2" s="1"/>
  <c r="T209" i="2" s="1"/>
  <c r="T192" i="2" l="1"/>
  <c r="T186" i="2" s="1"/>
  <c r="T179" i="2"/>
  <c r="T178" i="2" s="1"/>
  <c r="T338" i="2"/>
  <c r="T131" i="2"/>
  <c r="T127" i="2" s="1"/>
  <c r="T126" i="2" s="1"/>
  <c r="T125" i="2" s="1"/>
  <c r="T208" i="2"/>
  <c r="T324" i="2"/>
  <c r="T323" i="2" s="1"/>
  <c r="T276" i="2"/>
  <c r="T275" i="2" s="1"/>
  <c r="T274" i="2" s="1"/>
  <c r="T259" i="2"/>
  <c r="T222" i="2"/>
  <c r="T221" i="2" s="1"/>
  <c r="T220" i="2" s="1"/>
  <c r="T219" i="2" s="1"/>
  <c r="T218" i="2" s="1"/>
  <c r="T217" i="2" s="1"/>
  <c r="T158" i="2"/>
  <c r="T157" i="2" s="1"/>
  <c r="T156" i="2" s="1"/>
  <c r="T150" i="2"/>
  <c r="T149" i="2" s="1"/>
  <c r="T148" i="2" s="1"/>
  <c r="T119" i="2"/>
  <c r="T118" i="2" s="1"/>
  <c r="T117" i="2" s="1"/>
  <c r="T107" i="2"/>
  <c r="T106" i="2" s="1"/>
  <c r="T96" i="2"/>
  <c r="T95" i="2" s="1"/>
  <c r="T75" i="2"/>
  <c r="T70" i="2"/>
  <c r="T60" i="2"/>
  <c r="T57" i="2"/>
  <c r="T54" i="2"/>
  <c r="T46" i="2" l="1"/>
  <c r="T94" i="2"/>
  <c r="T74" i="2"/>
  <c r="T73" i="2" s="1"/>
  <c r="T147" i="2"/>
  <c r="T337" i="2"/>
  <c r="T336" i="2" s="1"/>
  <c r="T303" i="2"/>
  <c r="T302" i="2" s="1"/>
  <c r="T301" i="2" s="1"/>
  <c r="T289" i="2" s="1"/>
  <c r="T24" i="2"/>
  <c r="T23" i="2" s="1"/>
  <c r="T235" i="2"/>
  <c r="T234" i="2" s="1"/>
  <c r="T233" i="2" s="1"/>
  <c r="T229" i="2" s="1"/>
  <c r="T306" i="2"/>
  <c r="T282" i="2"/>
  <c r="T273" i="2" s="1"/>
  <c r="T228" i="2" l="1"/>
  <c r="T146" i="2"/>
  <c r="T22" i="2"/>
  <c r="T21" i="2" s="1"/>
  <c r="T45" i="2"/>
  <c r="T44" i="2" s="1"/>
  <c r="T20" i="2" l="1"/>
  <c r="T13" i="2" l="1"/>
  <c r="T389" i="2" s="1"/>
</calcChain>
</file>

<file path=xl/sharedStrings.xml><?xml version="1.0" encoding="utf-8"?>
<sst xmlns="http://schemas.openxmlformats.org/spreadsheetml/2006/main" count="849" uniqueCount="291">
  <si>
    <t/>
  </si>
  <si>
    <t>000</t>
  </si>
  <si>
    <t>0250010870</t>
  </si>
  <si>
    <t>600</t>
  </si>
  <si>
    <t>Предоставление субсидий бюджетным, автономным учреждениям и иным некоммерческим организациям</t>
  </si>
  <si>
    <t>Учреждения в области средств массовой информации</t>
  </si>
  <si>
    <t>0250000000</t>
  </si>
  <si>
    <t>Расходы на обеспечение деятельности (оказание услуг) иных подведомственных учреждений</t>
  </si>
  <si>
    <t>0200000000</t>
  </si>
  <si>
    <t>Расходы на обеспечение деятельности (оказание услуг) подведомственных учреждений</t>
  </si>
  <si>
    <t>Периодическая печать и издательства</t>
  </si>
  <si>
    <t>СРЕДСТВА МАССОВОЙ ИНФОРМАЦИИ</t>
  </si>
  <si>
    <t>200</t>
  </si>
  <si>
    <t>1920060990</t>
  </si>
  <si>
    <t>Закупка товаров, работ и услуг для обеспечения государственных (муниципальных) нужд</t>
  </si>
  <si>
    <t>1920000000</t>
  </si>
  <si>
    <t>1900000000</t>
  </si>
  <si>
    <t>Муниципальная программа "Развитие культуры, молодежной политики, физической культуры и спорта на территории Новичихинского района" на 2015-2020 годы</t>
  </si>
  <si>
    <t>Физическая культура</t>
  </si>
  <si>
    <t>ФИЗИЧЕСКАЯ КУЛЬТУРА И СПОРТ</t>
  </si>
  <si>
    <t>0140070110</t>
  </si>
  <si>
    <t>0140000000</t>
  </si>
  <si>
    <t>Руководство и управление в сфере установленных функций</t>
  </si>
  <si>
    <t>0100000000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</si>
  <si>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</si>
  <si>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Другие вопросы в области социальной политики</t>
  </si>
  <si>
    <t>300</t>
  </si>
  <si>
    <t>Социальное обеспечение и иные выплаты населению</t>
  </si>
  <si>
    <t>Социальное обеспечение населения</t>
  </si>
  <si>
    <t>9040016270</t>
  </si>
  <si>
    <t>Доплаты к пенсиям</t>
  </si>
  <si>
    <t>9040000000</t>
  </si>
  <si>
    <t>Иные вопросы в сфере социальной политики</t>
  </si>
  <si>
    <t>9000000000</t>
  </si>
  <si>
    <t>Иные вопросы в отраслях социальной сферы</t>
  </si>
  <si>
    <t>Пенсионное обеспечение</t>
  </si>
  <si>
    <t>СОЦИАЛЬНАЯ ПОЛИТИКА</t>
  </si>
  <si>
    <t>1910060990</t>
  </si>
  <si>
    <t>1910000000</t>
  </si>
  <si>
    <t>Другие вопросы в области культуры, кинематографии</t>
  </si>
  <si>
    <t>1910010570</t>
  </si>
  <si>
    <t>1910010530</t>
  </si>
  <si>
    <t>Культура</t>
  </si>
  <si>
    <t>КУЛЬТУРА, КИНЕМАТОГРАФИЯ</t>
  </si>
  <si>
    <t>0140070090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</si>
  <si>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</si>
  <si>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</si>
  <si>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комиссий по делам несовершеннолетних и защите их прав и органов опеки и попечительства</t>
  </si>
  <si>
    <t>Другие вопросы в области образования</t>
  </si>
  <si>
    <t>1910010420</t>
  </si>
  <si>
    <t>Общее образование</t>
  </si>
  <si>
    <t>ОБРАЗОВАНИЕ</t>
  </si>
  <si>
    <t>1710060990</t>
  </si>
  <si>
    <t>Мероприятия направленные на реконструкцию, капитальный ремонт и строительство тепловых сетей</t>
  </si>
  <si>
    <t>1710000000</t>
  </si>
  <si>
    <t>1700000000</t>
  </si>
  <si>
    <t>1600060990</t>
  </si>
  <si>
    <t xml:space="preserve">Расходы на реализацию мероприятий муниципальной программы "Энергосбережения и повышение энергетической эффективности на территории Новичихинского района" до 2020 года </t>
  </si>
  <si>
    <t>1600000000</t>
  </si>
  <si>
    <t>Муниципальная программа "Энергосбережения и повышение энергетической эффективности на территории Новичихинского района" до 2020 года</t>
  </si>
  <si>
    <t>Коммунальное хозяйство</t>
  </si>
  <si>
    <t>ЖИЛИЩНО-КОММУНАЛЬНОЕ ХОЗЯЙСТВО</t>
  </si>
  <si>
    <t>800</t>
  </si>
  <si>
    <t>Иные бюджетные ассигнования</t>
  </si>
  <si>
    <t>1500060990</t>
  </si>
  <si>
    <t>1500000000</t>
  </si>
  <si>
    <t>Другие вопросы в области национальной экономики</t>
  </si>
  <si>
    <t>9100000000</t>
  </si>
  <si>
    <t>Иные вопросы в области национальной экономики</t>
  </si>
  <si>
    <t>Дорожное хозяйство (дорожные фонды)</t>
  </si>
  <si>
    <t>9140070400</t>
  </si>
  <si>
    <t>Отлов и содержание безнадзорных животных</t>
  </si>
  <si>
    <t>9140000000</t>
  </si>
  <si>
    <t>Мероприятия в области сельского хозяйства</t>
  </si>
  <si>
    <t>Сельское хозяйство и рыболовство</t>
  </si>
  <si>
    <t>НАЦИОНАЛЬНАЯ ЭКОНОМИКА</t>
  </si>
  <si>
    <t>1100060990</t>
  </si>
  <si>
    <t>1100000000</t>
  </si>
  <si>
    <t>1000060990</t>
  </si>
  <si>
    <t>Расходы на реализацию мероприятий муниципальной  программы "Повышение безопасности дорожного движения в муниципальном образовании Новичихинский район на 2015-2022 годы"</t>
  </si>
  <si>
    <t>1000000000</t>
  </si>
  <si>
    <t>Муниципальная  программа "Повышение безопасности дорожного движения в муниципальном образовании Новичихинский район на 2015-2022 годы"</t>
  </si>
  <si>
    <t>Другие вопросы в области национальной безопасности и правоохранительной деятельности</t>
  </si>
  <si>
    <t>1200060990</t>
  </si>
  <si>
    <t>Расходы на реализацию мероприятий муниципальной программы "Снижение рисков и смягчение последствий чрезвычайных ситуаций природного и техногенного характера в Новичихинском районе на 2016-2020 годы"</t>
  </si>
  <si>
    <t>1200000000</t>
  </si>
  <si>
    <t>Муниципальная программа"Снижение рисков и смягчение последствий чрезвычайных ситуаций природного и техногенного характера в Новичихинском районе на 2016-2020 годы"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</si>
  <si>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</si>
  <si>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</si>
  <si>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Расходы на выполнение других обязательств государства</t>
  </si>
  <si>
    <t>9910014100</t>
  </si>
  <si>
    <t>Резервные фонды местных администраций</t>
  </si>
  <si>
    <t>9910000000</t>
  </si>
  <si>
    <t>Резервные фонды</t>
  </si>
  <si>
    <t>9900000000</t>
  </si>
  <si>
    <t>Иные расходы органов государственной власти субъектов Российской Федерации и органов местного самоуправления</t>
  </si>
  <si>
    <t>0140070060</t>
  </si>
  <si>
    <t>Функционирование административных комиссий</t>
  </si>
  <si>
    <t>Другие общегосударственные вопросы</t>
  </si>
  <si>
    <t>0120010110</t>
  </si>
  <si>
    <t>Центральный аппарат органов местного самоуправления</t>
  </si>
  <si>
    <t>0120000000</t>
  </si>
  <si>
    <t>Расходы на обеспечение деятельности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</si>
  <si>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</si>
  <si>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0120010120</t>
  </si>
  <si>
    <t>Глава муниципального образования</t>
  </si>
  <si>
    <t>ОБЩЕГОСУДАРСТВЕННЫЕ ВОПРОСЫ</t>
  </si>
  <si>
    <t>АДМИНИСТРАЦИЯ НОВИЧИХИНСКОГО РАЙОНА АЛТАЙСКОГО КРАЯ</t>
  </si>
  <si>
    <t>9110017380</t>
  </si>
  <si>
    <t>Оценка недвижимости, признание прав и регулирование отношений по государственной собственности</t>
  </si>
  <si>
    <t>9110000000</t>
  </si>
  <si>
    <t>Мероприятия по стимулированию инвестиционной активности</t>
  </si>
  <si>
    <t>КОМИТЕТ ПО ЭКОНОМИКЕ И УПРАВЛЕНИЮ МУНИЦИПАЛЬНЫМ ИМУЩЕСТВОМ АДМИНИСТРАЦИИ НОВИЧИХИНСКОГО РАЙОНА</t>
  </si>
  <si>
    <t>500</t>
  </si>
  <si>
    <t>2300060230</t>
  </si>
  <si>
    <t>Межбюджетные трансферты</t>
  </si>
  <si>
    <t>Поддержка мер по обеспечению сбалансированности бюджетов сельских поселений</t>
  </si>
  <si>
    <t>2300000000</t>
  </si>
  <si>
    <t>Муниципальная программа "Создание условий для устойчивого исполнения бюджетов сельских поселений в Новичихинском районе Алтайского края" на 2015-2020 годы</t>
  </si>
  <si>
    <t>Иные дотации</t>
  </si>
  <si>
    <t>2300060220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</si>
  <si>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</si>
  <si>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</si>
  <si>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9850060510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</si>
  <si>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</si>
  <si>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9850000000</t>
  </si>
  <si>
    <t>Иные межбюджетные трансферты общего характера</t>
  </si>
  <si>
    <t>9800000000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</si>
  <si>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</si>
  <si>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Благоустройство</t>
  </si>
  <si>
    <t>0140051180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</si>
  <si>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</si>
  <si>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</si>
  <si>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</si>
  <si>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0250010820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</si>
  <si>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</si>
  <si>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</si>
  <si>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по финансам, налоговой и кредитной политике Администрации Новичихинского района Алтайского края</t>
  </si>
  <si>
    <t>Содержание ребенка в  приемной семье</t>
  </si>
  <si>
    <t>9010070700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</si>
  <si>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 осуществляющих образовательную деятельность</t>
  </si>
  <si>
    <t>9010000000</t>
  </si>
  <si>
    <t>Иные вопросы в сфере образования</t>
  </si>
  <si>
    <t>Охрана семьи и детства</t>
  </si>
  <si>
    <t>1830060990</t>
  </si>
  <si>
    <t>Расходы на реализацию мероприятий подпрограммы "Обеспечение деятельности и развития системы образования в Новичихинском районе на основе оценки качества образования"муниципальной программы "Развитие образования в Новичихинском районе" на 2015-2020 годы</t>
  </si>
  <si>
    <t>1830000000</t>
  </si>
  <si>
    <t>Подпрограмма "Обеспечение деятельности и развития системы образования в Новичихинском районе на основе оценки качества образования"муниципальной программы "Развитие образования в Новичихинском районе" на 2015-2020 годы</t>
  </si>
  <si>
    <t>1800000000</t>
  </si>
  <si>
    <t>Муниципальная программа "Развитие образования в Новичихинском районе" на 2015-2020 годы</t>
  </si>
  <si>
    <t>1820000000</t>
  </si>
  <si>
    <t>Подпрограмма "Развитие общего и дополнительного образования в Новичихинском районе"муниципальной программы "Развитие образования в Новичихинском районе" на 2015-2020 годы</t>
  </si>
  <si>
    <t>Молодежная политика и оздоровление детей</t>
  </si>
  <si>
    <t>1820070930</t>
  </si>
  <si>
    <t>Компенсационные выплаты на питание обучающимся в муниципальных общеобразовательных организациях, нуждающимся в социальной поддержке</t>
  </si>
  <si>
    <t>1820070910</t>
  </si>
  <si>
    <t>Обеспечение государственных гарантий реализации прав на получение общедоступного и бесплатного дошкольного, начального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</si>
  <si>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1820060990</t>
  </si>
  <si>
    <t>Расходы на реализацию мероприятий подпрограммы "Развитие общего и дополнительного образования в Новичихинском районе" муниципальной программы "Развитие образования в Новичихинском районе"на 2015-2020 годы</t>
  </si>
  <si>
    <t>1820060930</t>
  </si>
  <si>
    <t>1820010420</t>
  </si>
  <si>
    <t>Обеспечение деятельности организаций (учреждений) дополнительного образования подпрограммы "Развитие общего и дополнительного образования в Новичихинском районе"муниципальной программы "Развитие образования в Новичихинском районе" на 2015-2020 годы</t>
  </si>
  <si>
    <t>1820010400</t>
  </si>
  <si>
    <t>Обеспечение деятельности школьных учреждений подпрограммы "Развитие общего и дополнительного образования в Новичихинском районе"муниципальной программы "Развитие образования в Новичихинском районе" на 2015-2020 годы</t>
  </si>
  <si>
    <t>1810070900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</si>
  <si>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</si>
  <si>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1810010390</t>
  </si>
  <si>
    <t>1810000000</t>
  </si>
  <si>
    <t>Дошкольное образование</t>
  </si>
  <si>
    <t>КОМИТЕТ АДМИНИСТРАЦИИ НОВИЧИХИНСКОГО РАЙОНА ПО ОБРАЗОВАНИЮ</t>
  </si>
  <si>
    <t>КВР</t>
  </si>
  <si>
    <t>КЦСР</t>
  </si>
  <si>
    <t>КВСР</t>
  </si>
  <si>
    <t>Наименование</t>
  </si>
  <si>
    <t>Рз</t>
  </si>
  <si>
    <t>Пр</t>
  </si>
  <si>
    <t>ПРИЛОЖЕНИЕ 6</t>
  </si>
  <si>
    <t>к решению "О районном бюджете</t>
  </si>
  <si>
    <t>муниципального образования</t>
  </si>
  <si>
    <t>Подпрограмма "Развитие дошкольного образования в Новичихинском районе" муниципальной программы "Развитие образования в Новичихинском районе" на 2015-2020 годы</t>
  </si>
  <si>
    <t>Обеспечение деятельности детских дошкольных учреждений подпрограммы "Развитие дошкольного образования в Новичихинском районе" муниципальной программы "Развитие образования в Новичихинском районе" на 2015-2020 годы</t>
  </si>
  <si>
    <t>Компенсационные выплаты  на питание обучающимся в муниципальных общеобразовательных учреждениях, нуждающимся в социальной поддержке за счет средств районного бюджета</t>
  </si>
  <si>
    <t>Вознаграждение приемному родителю</t>
  </si>
  <si>
    <t>Содержание ребенка в семье опекуна</t>
  </si>
  <si>
    <t>Подпрограмма "Культура Новичихинского района"муниципальной программы"Развитие культуры, молодежной политики, физической культуры и спорта на территории Новичихинского района " на 2015-2020 годы</t>
  </si>
  <si>
    <t>Обеспечение деятельности организаций (учреждений) дополнительного образования подпрограммы "Культура Новичихинского района"муниципальной программы"Развитие культуры, молодежной политики, физической культуры и спорта на территории Новичихинского района " на 2015-2020 годы</t>
  </si>
  <si>
    <t>Учреждения культуры подпрограммы "Культура Новичихинского района"муниципальной программы"Развитие культуры, молодежной политики, физической культуры и спорта на территории Новичихинского района " на 2015-2020 годы</t>
  </si>
  <si>
    <t>Библиотеки подпрограммы "Культура Новичихинского района"муниципальной программы"Развитие культуры, молодежной политики, физической культуры и спорта на территории Новичихинского района " на 2015-2020 годы</t>
  </si>
  <si>
    <t>Расходы на реализацию мероприятий подпрограммы "Культура Новичихинского района"муниципальной программы "Развитие культуры, молодежной политики, физической культуры и спорта  на территории Новичихинского района  "на 2015-2020 годы .</t>
  </si>
  <si>
    <t>Осуществление государственных полномочий по установке и учету граждан, выехавших из районов Крайнего Севера и приравненных к ним местностей, имеющих право  на получение жилищных субсидий</t>
  </si>
  <si>
    <t>Подпрограмма "Молодежь. Здоровье. Перспективы"муниципальной программы "Развитие культуры, молодежной политики, физической культуры и спорта на территории Новичихинского района " на 2015-2020 годы</t>
  </si>
  <si>
    <t>Расходы на реализацию мероприятий подпрограммы "Молодежь. Здоровье. Перспективы"муниципальной программы "Развитие культуры, молодежной политики, физической культуры и спорта на территории Новичихинского района " на 2015-2020 годы</t>
  </si>
  <si>
    <t>Дополнительное образование детей</t>
  </si>
  <si>
    <t>Компенсационные выплаты на питание детей в муниципальных дошкольных учреждениях, нуждающимся в социальной поддержке  за счет средств районного бюджета</t>
  </si>
  <si>
    <t xml:space="preserve">Муниципальная программа"Развитие образования в Новичихинском районе </t>
  </si>
  <si>
    <t>Общеэкономические вопросы</t>
  </si>
  <si>
    <t>Сумма</t>
  </si>
  <si>
    <t>тыс. рублей</t>
  </si>
  <si>
    <t>Организация расходов на питание обучающимся и иные расходы в муниципальных общеобразовательных учреждениях за счет иных средств</t>
  </si>
  <si>
    <t xml:space="preserve">Выравнивание бюджетной обеспеченности поселений  </t>
  </si>
  <si>
    <t>Прочая закупка товаров, работ и услуг</t>
  </si>
  <si>
    <t xml:space="preserve">Предоставление субсидий бюджетным, автономным учреждениям и иным некоммерческим организациям, автономным </t>
  </si>
  <si>
    <t xml:space="preserve">Руководство и управление в сфере установленных функций органов государственной власти субъектов </t>
  </si>
  <si>
    <t xml:space="preserve">Руководство и управление в сфере установленных функций </t>
  </si>
  <si>
    <t>Осуществление  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</si>
  <si>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</si>
  <si>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0140051200</t>
  </si>
  <si>
    <t>Муниципальная программа "Комплексное  развитие систем коммунальной инфраструктуры муниципального образования Новичихинский район "на 2018-2022 годы"</t>
  </si>
  <si>
    <t>Расчеты за уголь(отопление) за счет субсидии из краевого бюджета</t>
  </si>
  <si>
    <t>Предоставление субсидий бюджетным, автономным учреждениям и иным некоммерческим  организациям</t>
  </si>
  <si>
    <t>Иные расходы в области жилищно-коммунального хозяйства</t>
  </si>
  <si>
    <t>9290000000</t>
  </si>
  <si>
    <t>Муниципальная программа "Развитие   предпринимательства в Новичихинском районе" на 2015-2020 годы</t>
  </si>
  <si>
    <t xml:space="preserve">Расходы на реализацию мероприятий муниципальной программы "Развитие предпринимательства в Новичихинском районе" на 2015-2020 годы </t>
  </si>
  <si>
    <t xml:space="preserve">Предоставление субсидий бюджетным, автономным учреждениям и иным некоммерческим организациям </t>
  </si>
  <si>
    <t>Всего расходы</t>
  </si>
  <si>
    <t>Организация  расходов на питание детей и иные расходы в дошкольных учреждениях за счет иных средств</t>
  </si>
  <si>
    <t>Прочие выплаты по обязательствам государства</t>
  </si>
  <si>
    <t>Муниципальная программа "Комплексное развитие  системы коммунальной инфраструктуры муниципального образования Новичихинский район" на 2018-2022 г.г.</t>
  </si>
  <si>
    <t>Расходы на реализацию муниципальной программа "Комплексное развитие  системы коммунальной инфраструктуры муниципального образования Новичихинский район" на 2018-2022 г.г.</t>
  </si>
  <si>
    <t>Функционирование  высшего должностного лица субъекта Российской Федерации и муниципального образования</t>
  </si>
  <si>
    <t>Массовый спорт</t>
  </si>
  <si>
    <t xml:space="preserve">Муниципальная программа"Развитие образования в Новичихинском районе" на 2015-2020 годы </t>
  </si>
  <si>
    <t>Подпрограмма "Развитие общего и дополнительного образования в Новичихинском районе" муниципальной программы "Развития образования в Новичихинском районе" на 2015-2020 годы</t>
  </si>
  <si>
    <t>Обеспечение деятельности организаций (учреждений) дополнительного образования подпрограммы "Развитие общего и дополнительного образования в Новичихинском районе " муниципальной программы "Развитие образования в Новичихинском районе" на 2015-2020 годы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</si>
  <si>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</si>
  <si>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Субсидия на софинансирование части расходов местных бюджетов по оплате труда работников муниципальных учреждений</t>
  </si>
  <si>
    <t>18100S0430</t>
  </si>
  <si>
    <t>18100S1190</t>
  </si>
  <si>
    <t>Софинансирование расходов на реализацию мероприятий по капитальному ремонту (капитальный ремонт здания МКОУ "Долговская средняя общеобразовательная школа")</t>
  </si>
  <si>
    <t>18200S0990</t>
  </si>
  <si>
    <t>18200S1190</t>
  </si>
  <si>
    <t>Расходы на реализацию мероприятий подпрограммы "Развитие общего и дополнительного образования в Новичихинском районе" муниципальной программы "Развитие образования в Новичихинском районе" на 2015-2020 годы</t>
  </si>
  <si>
    <t xml:space="preserve">Муниципальная программа "Формирование системы мотивации граждан к здоровому образу жизни, включая здоровое питание и отказ от вредных привычек на территории муниципального образования Новичихинский район Алтайского края с 2020 по 2025 годы" </t>
  </si>
  <si>
    <t xml:space="preserve">Расходы на реализацию муниципальной программы "Формирование системы мотивации граждан к здоровому образу жизни, включая здоровое питание и отказ от вредных привычек на территории муниципального образования Новичихинский район Алтайского края с 2020 по 2025 годы" </t>
  </si>
  <si>
    <t>Подпрограмма "Молодежная политика" в рамках государственной программы "Развитие образования и молодежной политики в Алтайском крае на 2014-2020 годы"</t>
  </si>
  <si>
    <t xml:space="preserve">Расходы на проведение детской оздоровительной кампании </t>
  </si>
  <si>
    <t>58500S3212</t>
  </si>
  <si>
    <t>92900S1190</t>
  </si>
  <si>
    <t>Муниципальная программа "Противодействие  экстремизму и идеологии терроризма в Новичихинском районе на 2016-2020 годы"</t>
  </si>
  <si>
    <t>Расходы на реализацию мероприятий муниципальной подпрограммы "Противодействие экстремизму и идеологии терроризма  в Новичихинском районе на 2016-2020 годы"</t>
  </si>
  <si>
    <t>Муниципальная программа "Развитие животноводства и переработки сельскохозяйственной продукции в Новичихинском районе Алтайского края"</t>
  </si>
  <si>
    <t>Расходы на реализацию мероприятий муниципальной программы "Развитие животноводства и переработки сельскохозяйственной продукции в Новичихинском районе Алтайского края"</t>
  </si>
  <si>
    <t>Расчеты за уголь(отопление) на учреждения культуры за счет субсидии из краевого бюджета и софинансирование данных расходов</t>
  </si>
  <si>
    <t>19100S1190</t>
  </si>
  <si>
    <t>Расходы на реализацию мероприятий муниципальной программы "Информатизация органов местного самоуправления Новичихинского района" на 2019-2023 годы</t>
  </si>
  <si>
    <t>Расходы за счет субсидии на реализацию мероприятий в сфере обеспечения доступности приоритетных объектов и услуг в приоритетных сферах жизнидеятельности инвалидов и других маломобильных групп населения в рамках государственной программы Алтайского края "Доступная среда в Алтайском крае"</t>
  </si>
  <si>
    <t>Государственная программа Алтайского края "Социальная поддержка граждан" на 2014-2020 годы</t>
  </si>
  <si>
    <t>Подпрограмма "Меры социальной поддержки отдельных категорий граждан" государственной программы Алтайского края "Социальная поддержка граждан" на 2014-2020 годы</t>
  </si>
  <si>
    <t>Субвенция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</si>
  <si>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1810100000</t>
  </si>
  <si>
    <t>18101L0272</t>
  </si>
  <si>
    <t xml:space="preserve">                     Ведомственная структура расходов бюджета на 2020 год</t>
  </si>
  <si>
    <t>Новичихинский район на 2020 год"</t>
  </si>
  <si>
    <t>Муниципальная программа "Профилактика преступлений и иных правонарушений в Новичихинском районе на 2020-2024 годы"</t>
  </si>
  <si>
    <t>Расходы на реализацию  мероприятий муниципальной программы "Профилактика преступлений и иных правонарушений в Новичихинском районе на 2020-2024 годы"</t>
  </si>
  <si>
    <t>Муниципальная программа "Улучшений  условий и охраны  труда в Новичихинском районе на 2020-2024 годы"</t>
  </si>
  <si>
    <t>Субсидия на софинансирование части расходов местных бюджетов по оплате труда работников муниципальных учреждений (РДК)</t>
  </si>
  <si>
    <t>19101S0430</t>
  </si>
  <si>
    <t>Расходы за счет субсидии на компенсацию части банковской процентной ставки по ипотечному кредиту, выделяемому молодым учителям общеобразовательных учреждений, в рамках реализации мероприятий подпрограммы Льготная ипотека для молодых учителей в Алтайском крае на 2015-2020 годы</t>
  </si>
  <si>
    <t>1820200000</t>
  </si>
  <si>
    <t>18202S0990</t>
  </si>
  <si>
    <t>Иные межбюджетные трансферты</t>
  </si>
  <si>
    <t xml:space="preserve">Субсидия на капитальный ремонт и ремонт автомобильных дорог общего пользования местного значения </t>
  </si>
  <si>
    <t>91200S1030</t>
  </si>
  <si>
    <t>Государственная программа Алтайского края "Развитие культуры Алтайского края" на 2015-2020 годы</t>
  </si>
  <si>
    <t>Подпрограмма "Культура"муниципальной программы"Развитие культуры, молодежной политики, физической культуры и спорта на территории Новичихинского района " на 2015-2020 годы</t>
  </si>
  <si>
    <t>Расходы на текущий и капитальный ремонт, благоустройство территорий объектов культурного наследия - памятников Великой Отечественной войны</t>
  </si>
  <si>
    <t>4400000000</t>
  </si>
  <si>
    <t>4410000000</t>
  </si>
  <si>
    <t>4410070180</t>
  </si>
  <si>
    <t>Субвенция на проведение Всероссийской переписи населения 2020 года</t>
  </si>
  <si>
    <t>0140054690</t>
  </si>
  <si>
    <t>Государственная программа Алтайского края "Обеспечение населения Алтайского края жилищно-коммунальными услугами" на 2014-2020 годы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</si>
  <si>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</si>
  <si>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4300000000</t>
  </si>
  <si>
    <t>43200S0460</t>
  </si>
  <si>
    <t>Государственная программа Алтайского края "Развитие образования в Алтайском крае"</t>
  </si>
  <si>
    <t>Подпрограмма "Создание новых мест в общеобразовательных организациях в соответствии с прогнозируемой потребностью и современными условиями обучения в Алтайском крае"</t>
  </si>
  <si>
    <t>Расходы на реализацию мероприятий по капитальному ремонту (капитальный ремонт здания МКОУ "Долговская средняя общеобразовательная школа")</t>
  </si>
  <si>
    <t>5800000000</t>
  </si>
  <si>
    <t>5870000000</t>
  </si>
  <si>
    <t>58700S0990</t>
  </si>
  <si>
    <t>Долгосрочная муниципальная программа "Устойчивое развитие поселений Новичихинского района" на 2013-2020 годы</t>
  </si>
  <si>
    <t>Расходы на реализацию мероприятий государственной программы Алтайского края "Устойчивое развитие сельских территорий Алтайского края" на 2012-2020 годы (улучшение жилищных условий граждан, проживающих в сельской  местности, в том числе молодых семей и молодых специалистов)</t>
  </si>
  <si>
    <t>52000L5675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</si>
  <si>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</si>
  <si>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Софинансирование расходов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</si>
  <si>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Предоставление субсидий  бюджетным, автономным учреждениям и иным  некоммерческим организациям </t>
  </si>
  <si>
    <t>19103000000</t>
  </si>
  <si>
    <t>19103S4670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</si>
</sst>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;;"/>
    <numFmt numFmtId="165" formatCode="000\.00\.00;;"/>
    <numFmt numFmtId="166" formatCode="00;;"/>
    <numFmt numFmtId="167" formatCode="0.0"/>
    <numFmt numFmtId="168" formatCode="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3" fillId="0" borderId="1" xfId="1" applyNumberFormat="1" applyFont="1" applyFill="1" applyBorder="1" applyAlignment="1" applyProtection="1">
      <alignment horizontal="centerContinuous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 applyProtection="1">
      <alignment vertical="top"/>
      <protection hidden="1"/>
    </xf>
    <xf numFmtId="0" fontId="2" fillId="0" borderId="0" xfId="1" applyNumberFormat="1" applyFont="1" applyFill="1" applyAlignment="1" applyProtection="1">
      <alignment vertical="top"/>
      <protection hidden="1"/>
    </xf>
    <xf numFmtId="0" fontId="2" fillId="0" borderId="0" xfId="1" applyFont="1" applyAlignment="1" applyProtection="1">
      <alignment horizontal="left" vertical="top"/>
      <protection hidden="1"/>
    </xf>
    <xf numFmtId="0" fontId="2" fillId="0" borderId="0" xfId="1" applyFont="1" applyAlignment="1" applyProtection="1">
      <alignment horizontal="center" vertical="top"/>
      <protection hidden="1"/>
    </xf>
    <xf numFmtId="0" fontId="2" fillId="0" borderId="0" xfId="1" applyFont="1" applyAlignment="1">
      <alignment vertical="top"/>
    </xf>
    <xf numFmtId="0" fontId="2" fillId="0" borderId="0" xfId="1" applyNumberFormat="1" applyFont="1" applyFill="1" applyAlignment="1" applyProtection="1">
      <alignment horizontal="left" vertical="top"/>
      <protection hidden="1"/>
    </xf>
    <xf numFmtId="0" fontId="2" fillId="0" borderId="0" xfId="1" applyNumberFormat="1" applyFont="1" applyFill="1" applyAlignment="1" applyProtection="1">
      <alignment horizontal="center" vertical="top"/>
      <protection hidden="1"/>
    </xf>
    <xf numFmtId="0" fontId="3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0" xfId="1" applyNumberFormat="1" applyFont="1" applyFill="1" applyAlignment="1" applyProtection="1">
      <alignment vertical="top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Continuous" vertical="top"/>
      <protection hidden="1"/>
    </xf>
    <xf numFmtId="0" fontId="3" fillId="0" borderId="4" xfId="1" applyNumberFormat="1" applyFont="1" applyFill="1" applyBorder="1" applyAlignment="1" applyProtection="1">
      <alignment horizontal="centerContinuous" vertical="top"/>
      <protection hidden="1"/>
    </xf>
    <xf numFmtId="0" fontId="3" fillId="0" borderId="5" xfId="1" applyNumberFormat="1" applyFont="1" applyFill="1" applyBorder="1" applyAlignment="1" applyProtection="1">
      <alignment horizontal="centerContinuous" vertical="top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7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166" fontId="3" fillId="0" borderId="1" xfId="1" applyNumberFormat="1" applyFont="1" applyFill="1" applyBorder="1" applyAlignment="1" applyProtection="1">
      <alignment horizontal="center" vertical="top"/>
      <protection hidden="1"/>
    </xf>
    <xf numFmtId="165" fontId="3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166" fontId="2" fillId="0" borderId="1" xfId="1" applyNumberFormat="1" applyFont="1" applyFill="1" applyBorder="1" applyAlignment="1" applyProtection="1">
      <alignment horizontal="center" vertical="top"/>
      <protection hidden="1"/>
    </xf>
    <xf numFmtId="165" fontId="2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Font="1" applyAlignment="1">
      <alignment horizontal="center" vertical="top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" fontId="2" fillId="0" borderId="1" xfId="1" applyNumberFormat="1" applyFont="1" applyFill="1" applyBorder="1" applyAlignment="1" applyProtection="1">
      <alignment horizontal="center" vertical="top"/>
      <protection hidden="1"/>
    </xf>
    <xf numFmtId="1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167" fontId="2" fillId="0" borderId="1" xfId="1" applyNumberFormat="1" applyFont="1" applyFill="1" applyBorder="1" applyAlignment="1" applyProtection="1">
      <alignment horizontal="center" vertical="top"/>
      <protection hidden="1"/>
    </xf>
    <xf numFmtId="167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49" fontId="2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8" fontId="3" fillId="0" borderId="1" xfId="1" applyNumberFormat="1" applyFont="1" applyFill="1" applyBorder="1" applyAlignment="1" applyProtection="1">
      <alignment horizontal="left" vertical="top" wrapText="1"/>
      <protection hidden="1"/>
    </xf>
    <xf numFmtId="168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vertical="top" wrapText="1" readingOrder="1"/>
      <protection hidden="1"/>
    </xf>
    <xf numFmtId="0" fontId="3" fillId="0" borderId="2" xfId="1" applyNumberFormat="1" applyFont="1" applyFill="1" applyBorder="1" applyAlignment="1" applyProtection="1">
      <alignment vertical="top" wrapText="1" readingOrder="1"/>
      <protection hidden="1"/>
    </xf>
    <xf numFmtId="0" fontId="3" fillId="0" borderId="10" xfId="1" applyNumberFormat="1" applyFont="1" applyFill="1" applyBorder="1" applyAlignment="1" applyProtection="1">
      <alignment vertical="top" wrapText="1" readingOrder="1"/>
      <protection hidden="1"/>
    </xf>
    <xf numFmtId="0" fontId="3" fillId="0" borderId="9" xfId="1" applyNumberFormat="1" applyFont="1" applyFill="1" applyBorder="1" applyAlignment="1" applyProtection="1">
      <alignment vertical="top" wrapText="1"/>
      <protection hidden="1"/>
    </xf>
    <xf numFmtId="0" fontId="0" fillId="0" borderId="2" xfId="0" applyNumberFormat="1" applyBorder="1" applyAlignment="1">
      <alignment vertical="top" wrapText="1"/>
    </xf>
    <xf numFmtId="0" fontId="0" fillId="0" borderId="10" xfId="0" applyNumberFormat="1" applyBorder="1" applyAlignment="1">
      <alignment vertical="top" wrapText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Font="1" applyAlignment="1">
      <alignment horizontal="left" vertical="top"/>
    </xf>
    <xf numFmtId="0" fontId="4" fillId="0" borderId="0" xfId="1" applyFont="1" applyAlignment="1">
      <alignment horizontal="center" vertical="top"/>
    </xf>
    <xf numFmtId="0" fontId="5" fillId="0" borderId="0" xfId="0" applyFont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90"/>
  <sheetViews>
    <sheetView showGridLines="0" tabSelected="1" topLeftCell="N383" workbookViewId="0">
      <selection activeCell="O351" sqref="O351"/>
    </sheetView>
  </sheetViews>
  <sheetFormatPr defaultColWidth="9.109375" defaultRowHeight="15.6" x14ac:dyDescent="0.3"/>
  <cols>
    <col min="1" max="13" width="0" style="8" hidden="1" customWidth="1"/>
    <col min="14" max="14" width="57.109375" style="8" customWidth="1"/>
    <col min="15" max="15" width="7.109375" style="27" customWidth="1"/>
    <col min="16" max="16" width="4.44140625" style="27" customWidth="1"/>
    <col min="17" max="17" width="6" style="27" customWidth="1"/>
    <col min="18" max="18" width="14.33203125" style="27" customWidth="1"/>
    <col min="19" max="19" width="6.33203125" style="27" customWidth="1"/>
    <col min="20" max="20" width="14.5546875" style="27" customWidth="1"/>
    <col min="21" max="240" width="9.109375" style="8" customWidth="1"/>
    <col min="241" max="16384" width="9.109375" style="8"/>
  </cols>
  <sheetData>
    <row r="1" spans="1:21" ht="16.5" customHeight="1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5"/>
      <c r="M1" s="5"/>
      <c r="N1" s="6"/>
      <c r="O1" s="7"/>
      <c r="P1" s="7"/>
      <c r="Q1" s="7"/>
      <c r="R1" s="8" t="s">
        <v>176</v>
      </c>
      <c r="S1" s="7"/>
      <c r="T1" s="7"/>
      <c r="U1" s="6"/>
    </row>
    <row r="2" spans="1:21" ht="16.5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9"/>
      <c r="O2" s="7"/>
      <c r="P2" s="7"/>
      <c r="Q2" s="7"/>
      <c r="R2" s="8" t="s">
        <v>177</v>
      </c>
      <c r="S2" s="10"/>
      <c r="T2" s="10"/>
      <c r="U2" s="6"/>
    </row>
    <row r="3" spans="1:21" ht="16.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9"/>
      <c r="O3" s="7"/>
      <c r="P3" s="7"/>
      <c r="Q3" s="7"/>
      <c r="R3" s="80" t="s">
        <v>178</v>
      </c>
      <c r="S3" s="80"/>
      <c r="T3" s="80"/>
      <c r="U3" s="6"/>
    </row>
    <row r="4" spans="1:21" ht="16.5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7"/>
      <c r="P4" s="7"/>
      <c r="Q4" s="7"/>
      <c r="R4" s="4" t="s">
        <v>253</v>
      </c>
      <c r="S4" s="10"/>
      <c r="T4" s="10"/>
      <c r="U4" s="4"/>
    </row>
    <row r="5" spans="1:21" ht="14.25" customHeigh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7"/>
      <c r="P5" s="7"/>
      <c r="Q5" s="7"/>
      <c r="R5" s="7"/>
      <c r="S5" s="7"/>
      <c r="T5" s="7"/>
      <c r="U5" s="4"/>
    </row>
    <row r="6" spans="1:21" ht="18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7"/>
      <c r="P6" s="7"/>
      <c r="Q6" s="7"/>
      <c r="R6" s="7"/>
      <c r="S6" s="7"/>
      <c r="T6" s="7"/>
      <c r="U6" s="4"/>
    </row>
    <row r="7" spans="1:21" ht="18" customHeight="1" x14ac:dyDescent="0.3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81" t="s">
        <v>252</v>
      </c>
      <c r="O7" s="81"/>
      <c r="P7" s="81"/>
      <c r="Q7" s="81"/>
      <c r="R7" s="81"/>
      <c r="S7" s="81"/>
      <c r="T7" s="81"/>
    </row>
    <row r="8" spans="1:21" ht="6.75" customHeigh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10"/>
      <c r="P8" s="10"/>
      <c r="Q8" s="10"/>
      <c r="R8" s="10"/>
      <c r="S8" s="10"/>
      <c r="T8" s="10"/>
    </row>
    <row r="9" spans="1:21" ht="20.25" customHeight="1" x14ac:dyDescent="0.3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3"/>
      <c r="P9" s="13"/>
      <c r="Q9" s="13"/>
      <c r="R9" s="13"/>
      <c r="S9" s="13"/>
      <c r="T9" s="10" t="s">
        <v>197</v>
      </c>
    </row>
    <row r="10" spans="1:21" ht="409.6" hidden="1" customHeight="1" x14ac:dyDescent="0.3">
      <c r="A10" s="14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6"/>
      <c r="M10" s="11"/>
      <c r="N10" s="15"/>
      <c r="O10" s="17"/>
      <c r="P10" s="18"/>
      <c r="Q10" s="18"/>
      <c r="R10" s="18"/>
      <c r="S10" s="19"/>
      <c r="T10" s="33"/>
    </row>
    <row r="11" spans="1:21" ht="36" customHeight="1" x14ac:dyDescent="0.3">
      <c r="A11" s="1" t="s">
        <v>173</v>
      </c>
      <c r="B11" s="1" t="s">
        <v>173</v>
      </c>
      <c r="C11" s="1" t="s">
        <v>173</v>
      </c>
      <c r="D11" s="1" t="s">
        <v>173</v>
      </c>
      <c r="E11" s="1" t="s">
        <v>173</v>
      </c>
      <c r="F11" s="1"/>
      <c r="G11" s="1"/>
      <c r="H11" s="1"/>
      <c r="I11" s="1" t="s">
        <v>173</v>
      </c>
      <c r="J11" s="1" t="s">
        <v>173</v>
      </c>
      <c r="K11" s="1" t="s">
        <v>173</v>
      </c>
      <c r="L11" s="1" t="s">
        <v>173</v>
      </c>
      <c r="M11" s="1"/>
      <c r="N11" s="2" t="s">
        <v>173</v>
      </c>
      <c r="O11" s="3" t="s">
        <v>172</v>
      </c>
      <c r="P11" s="3" t="s">
        <v>174</v>
      </c>
      <c r="Q11" s="3" t="s">
        <v>175</v>
      </c>
      <c r="R11" s="3" t="s">
        <v>171</v>
      </c>
      <c r="S11" s="3" t="s">
        <v>170</v>
      </c>
      <c r="T11" s="3" t="s">
        <v>196</v>
      </c>
    </row>
    <row r="12" spans="1:21" ht="18" customHeight="1" x14ac:dyDescent="0.3">
      <c r="A12" s="1">
        <v>1</v>
      </c>
      <c r="B12" s="1">
        <v>1</v>
      </c>
      <c r="C12" s="1">
        <v>1</v>
      </c>
      <c r="D12" s="1">
        <v>1</v>
      </c>
      <c r="E12" s="1">
        <v>1</v>
      </c>
      <c r="F12" s="1"/>
      <c r="G12" s="1"/>
      <c r="H12" s="1"/>
      <c r="I12" s="1">
        <v>1</v>
      </c>
      <c r="J12" s="1">
        <v>1</v>
      </c>
      <c r="K12" s="1">
        <v>1</v>
      </c>
      <c r="L12" s="1">
        <v>1</v>
      </c>
      <c r="M12" s="1"/>
      <c r="N12" s="1">
        <v>1</v>
      </c>
      <c r="O12" s="2">
        <v>2</v>
      </c>
      <c r="P12" s="2">
        <v>3</v>
      </c>
      <c r="Q12" s="2">
        <v>4</v>
      </c>
      <c r="R12" s="2">
        <v>5</v>
      </c>
      <c r="S12" s="2">
        <v>6</v>
      </c>
      <c r="T12" s="2">
        <v>7</v>
      </c>
    </row>
    <row r="13" spans="1:21" ht="33.75" customHeight="1" x14ac:dyDescent="0.3">
      <c r="A13" s="71" t="s">
        <v>169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3"/>
      <c r="O13" s="20">
        <v>74</v>
      </c>
      <c r="P13" s="21">
        <v>0</v>
      </c>
      <c r="Q13" s="21">
        <v>0</v>
      </c>
      <c r="R13" s="22">
        <v>0</v>
      </c>
      <c r="S13" s="20">
        <v>0</v>
      </c>
      <c r="T13" s="40">
        <f>T14+T20+T125+T140</f>
        <v>136010.4</v>
      </c>
    </row>
    <row r="14" spans="1:21" ht="21" customHeight="1" x14ac:dyDescent="0.3">
      <c r="A14" s="67" t="s">
        <v>61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20">
        <v>74</v>
      </c>
      <c r="P14" s="21">
        <v>5</v>
      </c>
      <c r="Q14" s="21">
        <v>0</v>
      </c>
      <c r="R14" s="22">
        <v>0</v>
      </c>
      <c r="S14" s="20">
        <v>0</v>
      </c>
      <c r="T14" s="40">
        <v>150</v>
      </c>
    </row>
    <row r="15" spans="1:21" ht="18.75" customHeight="1" x14ac:dyDescent="0.3">
      <c r="A15" s="67" t="s">
        <v>60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20">
        <v>74</v>
      </c>
      <c r="P15" s="21">
        <v>5</v>
      </c>
      <c r="Q15" s="21">
        <v>2</v>
      </c>
      <c r="R15" s="22">
        <v>0</v>
      </c>
      <c r="S15" s="20">
        <v>0</v>
      </c>
      <c r="T15" s="40">
        <v>150</v>
      </c>
    </row>
    <row r="16" spans="1:21" ht="76.5" customHeight="1" x14ac:dyDescent="0.3">
      <c r="A16" s="67" t="s">
        <v>207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20">
        <v>74</v>
      </c>
      <c r="P16" s="21">
        <v>5</v>
      </c>
      <c r="Q16" s="21">
        <v>2</v>
      </c>
      <c r="R16" s="22" t="s">
        <v>55</v>
      </c>
      <c r="S16" s="20" t="s">
        <v>0</v>
      </c>
      <c r="T16" s="40">
        <v>150</v>
      </c>
    </row>
    <row r="17" spans="1:20" ht="51" customHeight="1" x14ac:dyDescent="0.3">
      <c r="A17" s="66" t="s">
        <v>53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23">
        <v>74</v>
      </c>
      <c r="P17" s="24">
        <v>5</v>
      </c>
      <c r="Q17" s="24">
        <v>2</v>
      </c>
      <c r="R17" s="25" t="s">
        <v>54</v>
      </c>
      <c r="S17" s="23" t="s">
        <v>0</v>
      </c>
      <c r="T17" s="39">
        <v>150</v>
      </c>
    </row>
    <row r="18" spans="1:20" ht="51" customHeight="1" x14ac:dyDescent="0.3">
      <c r="A18" s="66" t="s">
        <v>53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23">
        <v>74</v>
      </c>
      <c r="P18" s="24">
        <v>5</v>
      </c>
      <c r="Q18" s="24">
        <v>2</v>
      </c>
      <c r="R18" s="25" t="s">
        <v>52</v>
      </c>
      <c r="S18" s="23" t="s">
        <v>0</v>
      </c>
      <c r="T18" s="39">
        <v>150</v>
      </c>
    </row>
    <row r="19" spans="1:20" ht="32.4" customHeight="1" x14ac:dyDescent="0.3">
      <c r="A19" s="66" t="s">
        <v>14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23">
        <v>74</v>
      </c>
      <c r="P19" s="24">
        <v>5</v>
      </c>
      <c r="Q19" s="24">
        <v>2</v>
      </c>
      <c r="R19" s="25" t="s">
        <v>52</v>
      </c>
      <c r="S19" s="23" t="s">
        <v>12</v>
      </c>
      <c r="T19" s="39">
        <v>150</v>
      </c>
    </row>
    <row r="20" spans="1:20" ht="21" customHeight="1" x14ac:dyDescent="0.3">
      <c r="A20" s="67" t="s">
        <v>51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20">
        <v>74</v>
      </c>
      <c r="P20" s="21">
        <v>7</v>
      </c>
      <c r="Q20" s="21">
        <v>0</v>
      </c>
      <c r="R20" s="22">
        <v>0</v>
      </c>
      <c r="S20" s="20">
        <v>0</v>
      </c>
      <c r="T20" s="40">
        <f>T21+T44+T73+T83+T94</f>
        <v>128749.4</v>
      </c>
    </row>
    <row r="21" spans="1:20" ht="20.25" customHeight="1" x14ac:dyDescent="0.3">
      <c r="A21" s="67" t="s">
        <v>168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20">
        <v>74</v>
      </c>
      <c r="P21" s="21">
        <v>7</v>
      </c>
      <c r="Q21" s="21">
        <v>1</v>
      </c>
      <c r="R21" s="22">
        <v>0</v>
      </c>
      <c r="S21" s="20">
        <v>0</v>
      </c>
      <c r="T21" s="40">
        <f>T22</f>
        <v>21744.7</v>
      </c>
    </row>
    <row r="22" spans="1:20" ht="33" customHeight="1" x14ac:dyDescent="0.3">
      <c r="A22" s="67" t="s">
        <v>149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20">
        <v>74</v>
      </c>
      <c r="P22" s="21">
        <v>7</v>
      </c>
      <c r="Q22" s="21">
        <v>1</v>
      </c>
      <c r="R22" s="22" t="s">
        <v>148</v>
      </c>
      <c r="S22" s="20" t="s">
        <v>0</v>
      </c>
      <c r="T22" s="40">
        <f>T23</f>
        <v>21744.7</v>
      </c>
    </row>
    <row r="23" spans="1:20" ht="63" customHeight="1" x14ac:dyDescent="0.3">
      <c r="A23" s="66" t="s">
        <v>179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23">
        <v>74</v>
      </c>
      <c r="P23" s="24">
        <v>7</v>
      </c>
      <c r="Q23" s="24">
        <v>1</v>
      </c>
      <c r="R23" s="25" t="s">
        <v>167</v>
      </c>
      <c r="S23" s="23" t="s">
        <v>0</v>
      </c>
      <c r="T23" s="39">
        <f>T24+T28+T30+T32+T39+T37+T41</f>
        <v>21744.7</v>
      </c>
    </row>
    <row r="24" spans="1:20" ht="51" customHeight="1" x14ac:dyDescent="0.3">
      <c r="A24" s="66" t="s">
        <v>180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23">
        <v>74</v>
      </c>
      <c r="P24" s="24">
        <v>7</v>
      </c>
      <c r="Q24" s="24">
        <v>1</v>
      </c>
      <c r="R24" s="25" t="s">
        <v>166</v>
      </c>
      <c r="S24" s="23" t="s">
        <v>0</v>
      </c>
      <c r="T24" s="39">
        <f>T25+T26+T27</f>
        <v>9435</v>
      </c>
    </row>
    <row r="25" spans="1:20" ht="84.75" customHeight="1" x14ac:dyDescent="0.3">
      <c r="A25" s="66" t="s">
        <v>46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23">
        <v>74</v>
      </c>
      <c r="P25" s="24">
        <v>7</v>
      </c>
      <c r="Q25" s="24">
        <v>1</v>
      </c>
      <c r="R25" s="25" t="s">
        <v>166</v>
      </c>
      <c r="S25" s="23" t="s">
        <v>45</v>
      </c>
      <c r="T25" s="39">
        <f>7009+9</f>
        <v>7018</v>
      </c>
    </row>
    <row r="26" spans="1:20" ht="33" customHeight="1" x14ac:dyDescent="0.3">
      <c r="A26" s="66" t="s">
        <v>14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23">
        <v>74</v>
      </c>
      <c r="P26" s="24">
        <v>7</v>
      </c>
      <c r="Q26" s="24">
        <v>1</v>
      </c>
      <c r="R26" s="25" t="s">
        <v>166</v>
      </c>
      <c r="S26" s="23" t="s">
        <v>12</v>
      </c>
      <c r="T26" s="39">
        <v>2170</v>
      </c>
    </row>
    <row r="27" spans="1:20" ht="21" customHeight="1" x14ac:dyDescent="0.3">
      <c r="A27" s="66" t="s">
        <v>63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23">
        <v>74</v>
      </c>
      <c r="P27" s="24">
        <v>7</v>
      </c>
      <c r="Q27" s="24">
        <v>1</v>
      </c>
      <c r="R27" s="25" t="s">
        <v>166</v>
      </c>
      <c r="S27" s="23" t="s">
        <v>62</v>
      </c>
      <c r="T27" s="39">
        <v>247</v>
      </c>
    </row>
    <row r="28" spans="1:20" ht="52.5" customHeight="1" x14ac:dyDescent="0.3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46" t="s">
        <v>216</v>
      </c>
      <c r="O28" s="23">
        <v>74</v>
      </c>
      <c r="P28" s="24">
        <v>7</v>
      </c>
      <c r="Q28" s="24">
        <v>1</v>
      </c>
      <c r="R28" s="29">
        <v>1810050940</v>
      </c>
      <c r="S28" s="23"/>
      <c r="T28" s="39">
        <f>T29</f>
        <v>216</v>
      </c>
    </row>
    <row r="29" spans="1:20" ht="36" customHeight="1" x14ac:dyDescent="0.3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44" t="s">
        <v>14</v>
      </c>
      <c r="O29" s="23">
        <v>74</v>
      </c>
      <c r="P29" s="24">
        <v>7</v>
      </c>
      <c r="Q29" s="24">
        <v>1</v>
      </c>
      <c r="R29" s="29">
        <v>1810060940</v>
      </c>
      <c r="S29" s="23">
        <v>200</v>
      </c>
      <c r="T29" s="39">
        <f>2820-2604</f>
        <v>216</v>
      </c>
    </row>
    <row r="30" spans="1:20" ht="62.25" customHeight="1" x14ac:dyDescent="0.3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4" t="s">
        <v>193</v>
      </c>
      <c r="O30" s="23">
        <v>74</v>
      </c>
      <c r="P30" s="24">
        <v>7</v>
      </c>
      <c r="Q30" s="24">
        <v>1</v>
      </c>
      <c r="R30" s="29">
        <v>1810060930</v>
      </c>
      <c r="S30" s="23"/>
      <c r="T30" s="39">
        <f>T31</f>
        <v>66</v>
      </c>
    </row>
    <row r="31" spans="1:20" ht="21" customHeight="1" x14ac:dyDescent="0.3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44" t="s">
        <v>200</v>
      </c>
      <c r="O31" s="23">
        <v>74</v>
      </c>
      <c r="P31" s="24">
        <v>7</v>
      </c>
      <c r="Q31" s="24">
        <v>1</v>
      </c>
      <c r="R31" s="29">
        <v>1810060930</v>
      </c>
      <c r="S31" s="23">
        <v>200</v>
      </c>
      <c r="T31" s="39">
        <v>66</v>
      </c>
    </row>
    <row r="32" spans="1:20" ht="69.75" customHeight="1" x14ac:dyDescent="0.3">
      <c r="A32" s="67" t="s">
        <v>165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20">
        <v>74</v>
      </c>
      <c r="P32" s="21">
        <v>7</v>
      </c>
      <c r="Q32" s="21">
        <v>1</v>
      </c>
      <c r="R32" s="22" t="s">
        <v>164</v>
      </c>
      <c r="S32" s="20" t="s">
        <v>0</v>
      </c>
      <c r="T32" s="40">
        <f>T33+T34+T35+T36</f>
        <v>8810</v>
      </c>
    </row>
    <row r="33" spans="1:20" ht="86.25" customHeight="1" x14ac:dyDescent="0.3">
      <c r="A33" s="66" t="s">
        <v>46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23">
        <v>74</v>
      </c>
      <c r="P33" s="24">
        <v>7</v>
      </c>
      <c r="Q33" s="24">
        <v>1</v>
      </c>
      <c r="R33" s="25" t="s">
        <v>164</v>
      </c>
      <c r="S33" s="23" t="s">
        <v>45</v>
      </c>
      <c r="T33" s="39">
        <f>8574-820</f>
        <v>7754</v>
      </c>
    </row>
    <row r="34" spans="1:20" ht="33.75" customHeight="1" x14ac:dyDescent="0.3">
      <c r="A34" s="66" t="s">
        <v>14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23">
        <v>74</v>
      </c>
      <c r="P34" s="24">
        <v>7</v>
      </c>
      <c r="Q34" s="24">
        <v>1</v>
      </c>
      <c r="R34" s="25" t="s">
        <v>164</v>
      </c>
      <c r="S34" s="23" t="s">
        <v>12</v>
      </c>
      <c r="T34" s="39">
        <f>221-30.7</f>
        <v>190.3</v>
      </c>
    </row>
    <row r="35" spans="1:20" ht="21.75" customHeight="1" x14ac:dyDescent="0.3">
      <c r="A35" s="66" t="s">
        <v>27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23">
        <v>74</v>
      </c>
      <c r="P35" s="24">
        <v>7</v>
      </c>
      <c r="Q35" s="24">
        <v>1</v>
      </c>
      <c r="R35" s="25" t="s">
        <v>164</v>
      </c>
      <c r="S35" s="23" t="s">
        <v>26</v>
      </c>
      <c r="T35" s="39">
        <v>15</v>
      </c>
    </row>
    <row r="36" spans="1:20" ht="34.200000000000003" customHeight="1" x14ac:dyDescent="0.3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3" t="s">
        <v>4</v>
      </c>
      <c r="O36" s="23">
        <v>74</v>
      </c>
      <c r="P36" s="24">
        <v>7</v>
      </c>
      <c r="Q36" s="24">
        <v>1</v>
      </c>
      <c r="R36" s="25" t="s">
        <v>164</v>
      </c>
      <c r="S36" s="23">
        <v>600</v>
      </c>
      <c r="T36" s="39">
        <v>850.7</v>
      </c>
    </row>
    <row r="37" spans="1:20" ht="49.2" customHeight="1" x14ac:dyDescent="0.3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4" t="s">
        <v>226</v>
      </c>
      <c r="O37" s="20">
        <v>74</v>
      </c>
      <c r="P37" s="21">
        <v>7</v>
      </c>
      <c r="Q37" s="21">
        <v>1</v>
      </c>
      <c r="R37" s="22" t="s">
        <v>227</v>
      </c>
      <c r="S37" s="20"/>
      <c r="T37" s="40">
        <f>T38</f>
        <v>2533</v>
      </c>
    </row>
    <row r="38" spans="1:20" ht="81.599999999999994" customHeight="1" x14ac:dyDescent="0.3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 t="s">
        <v>46</v>
      </c>
      <c r="O38" s="23">
        <v>74</v>
      </c>
      <c r="P38" s="24">
        <v>7</v>
      </c>
      <c r="Q38" s="24">
        <v>1</v>
      </c>
      <c r="R38" s="25" t="s">
        <v>227</v>
      </c>
      <c r="S38" s="23">
        <v>100</v>
      </c>
      <c r="T38" s="39">
        <v>2533</v>
      </c>
    </row>
    <row r="39" spans="1:20" ht="28.5" customHeight="1" x14ac:dyDescent="0.3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6" t="s">
        <v>208</v>
      </c>
      <c r="O39" s="20">
        <v>74</v>
      </c>
      <c r="P39" s="21">
        <v>7</v>
      </c>
      <c r="Q39" s="21">
        <v>1</v>
      </c>
      <c r="R39" s="49" t="s">
        <v>228</v>
      </c>
      <c r="S39" s="20"/>
      <c r="T39" s="40">
        <f>T40</f>
        <v>278</v>
      </c>
    </row>
    <row r="40" spans="1:20" ht="31.2" customHeight="1" x14ac:dyDescent="0.3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 t="s">
        <v>14</v>
      </c>
      <c r="O40" s="23">
        <v>74</v>
      </c>
      <c r="P40" s="24">
        <v>7</v>
      </c>
      <c r="Q40" s="24">
        <v>1</v>
      </c>
      <c r="R40" s="45" t="s">
        <v>228</v>
      </c>
      <c r="S40" s="23">
        <v>200</v>
      </c>
      <c r="T40" s="39">
        <v>278</v>
      </c>
    </row>
    <row r="41" spans="1:20" ht="111.6" customHeight="1" x14ac:dyDescent="0.3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8" t="s">
        <v>246</v>
      </c>
      <c r="O41" s="20">
        <v>74</v>
      </c>
      <c r="P41" s="21">
        <v>7</v>
      </c>
      <c r="Q41" s="21">
        <v>1</v>
      </c>
      <c r="R41" s="49" t="s">
        <v>250</v>
      </c>
      <c r="S41" s="20"/>
      <c r="T41" s="40">
        <f>T42</f>
        <v>406.7</v>
      </c>
    </row>
    <row r="42" spans="1:20" ht="98.4" customHeight="1" x14ac:dyDescent="0.3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8" t="s">
        <v>246</v>
      </c>
      <c r="O42" s="20">
        <v>74</v>
      </c>
      <c r="P42" s="21">
        <v>7</v>
      </c>
      <c r="Q42" s="21">
        <v>1</v>
      </c>
      <c r="R42" s="49" t="s">
        <v>251</v>
      </c>
      <c r="S42" s="20"/>
      <c r="T42" s="40">
        <f>T43</f>
        <v>406.7</v>
      </c>
    </row>
    <row r="43" spans="1:20" ht="32.4" customHeight="1" x14ac:dyDescent="0.3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 t="s">
        <v>14</v>
      </c>
      <c r="O43" s="23">
        <v>74</v>
      </c>
      <c r="P43" s="24">
        <v>7</v>
      </c>
      <c r="Q43" s="24">
        <v>1</v>
      </c>
      <c r="R43" s="45" t="s">
        <v>251</v>
      </c>
      <c r="S43" s="23">
        <v>200</v>
      </c>
      <c r="T43" s="39">
        <v>406.7</v>
      </c>
    </row>
    <row r="44" spans="1:20" ht="21" customHeight="1" x14ac:dyDescent="0.3">
      <c r="A44" s="67" t="s">
        <v>50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20">
        <v>74</v>
      </c>
      <c r="P44" s="21">
        <v>7</v>
      </c>
      <c r="Q44" s="21">
        <v>2</v>
      </c>
      <c r="R44" s="22">
        <v>0</v>
      </c>
      <c r="S44" s="20">
        <v>0</v>
      </c>
      <c r="T44" s="40">
        <f>T45</f>
        <v>93102</v>
      </c>
    </row>
    <row r="45" spans="1:20" ht="30.75" customHeight="1" x14ac:dyDescent="0.3">
      <c r="A45" s="67" t="s">
        <v>149</v>
      </c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20">
        <v>74</v>
      </c>
      <c r="P45" s="21">
        <v>7</v>
      </c>
      <c r="Q45" s="21">
        <v>2</v>
      </c>
      <c r="R45" s="22" t="s">
        <v>148</v>
      </c>
      <c r="S45" s="20" t="s">
        <v>0</v>
      </c>
      <c r="T45" s="40">
        <f>T46</f>
        <v>93102</v>
      </c>
    </row>
    <row r="46" spans="1:20" ht="77.25" customHeight="1" x14ac:dyDescent="0.3">
      <c r="A46" s="66" t="s">
        <v>151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23">
        <v>74</v>
      </c>
      <c r="P46" s="24">
        <v>7</v>
      </c>
      <c r="Q46" s="24">
        <v>2</v>
      </c>
      <c r="R46" s="25" t="s">
        <v>150</v>
      </c>
      <c r="S46" s="23" t="s">
        <v>0</v>
      </c>
      <c r="T46" s="39">
        <f>T47+T52+T54+T57+T60+T65+T70+T68</f>
        <v>93102</v>
      </c>
    </row>
    <row r="47" spans="1:20" ht="98.25" customHeight="1" x14ac:dyDescent="0.3">
      <c r="A47" s="66" t="s">
        <v>163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23">
        <v>74</v>
      </c>
      <c r="P47" s="24">
        <v>7</v>
      </c>
      <c r="Q47" s="24">
        <v>2</v>
      </c>
      <c r="R47" s="25" t="s">
        <v>162</v>
      </c>
      <c r="S47" s="23" t="s">
        <v>0</v>
      </c>
      <c r="T47" s="39">
        <f>T48+T49+T50+T51</f>
        <v>8420</v>
      </c>
    </row>
    <row r="48" spans="1:20" ht="84.75" customHeight="1" x14ac:dyDescent="0.3">
      <c r="A48" s="66" t="s">
        <v>46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23">
        <v>74</v>
      </c>
      <c r="P48" s="24">
        <v>7</v>
      </c>
      <c r="Q48" s="24">
        <v>2</v>
      </c>
      <c r="R48" s="25" t="s">
        <v>162</v>
      </c>
      <c r="S48" s="23" t="s">
        <v>45</v>
      </c>
      <c r="T48" s="39">
        <v>396</v>
      </c>
    </row>
    <row r="49" spans="1:20" ht="30.75" customHeight="1" x14ac:dyDescent="0.3">
      <c r="A49" s="66" t="s">
        <v>14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23">
        <v>74</v>
      </c>
      <c r="P49" s="24">
        <v>7</v>
      </c>
      <c r="Q49" s="24">
        <v>2</v>
      </c>
      <c r="R49" s="25" t="s">
        <v>162</v>
      </c>
      <c r="S49" s="23" t="s">
        <v>12</v>
      </c>
      <c r="T49" s="39">
        <f>4389+400+12</f>
        <v>4801</v>
      </c>
    </row>
    <row r="50" spans="1:20" ht="33" customHeight="1" x14ac:dyDescent="0.3">
      <c r="A50" s="66" t="s">
        <v>4</v>
      </c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23">
        <v>74</v>
      </c>
      <c r="P50" s="24">
        <v>7</v>
      </c>
      <c r="Q50" s="24">
        <v>2</v>
      </c>
      <c r="R50" s="25" t="s">
        <v>162</v>
      </c>
      <c r="S50" s="23" t="s">
        <v>3</v>
      </c>
      <c r="T50" s="39">
        <v>2678</v>
      </c>
    </row>
    <row r="51" spans="1:20" ht="21" customHeight="1" x14ac:dyDescent="0.3">
      <c r="A51" s="66" t="s">
        <v>63</v>
      </c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23">
        <v>74</v>
      </c>
      <c r="P51" s="24">
        <v>7</v>
      </c>
      <c r="Q51" s="24">
        <v>2</v>
      </c>
      <c r="R51" s="25" t="s">
        <v>162</v>
      </c>
      <c r="S51" s="23" t="s">
        <v>62</v>
      </c>
      <c r="T51" s="39">
        <v>545</v>
      </c>
    </row>
    <row r="52" spans="1:20" ht="70.5" customHeight="1" x14ac:dyDescent="0.3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41" t="s">
        <v>198</v>
      </c>
      <c r="O52" s="23">
        <v>74</v>
      </c>
      <c r="P52" s="24">
        <v>7</v>
      </c>
      <c r="Q52" s="24">
        <v>2</v>
      </c>
      <c r="R52" s="29">
        <v>1820060940</v>
      </c>
      <c r="S52" s="23"/>
      <c r="T52" s="39">
        <f>T53</f>
        <v>1906</v>
      </c>
    </row>
    <row r="53" spans="1:20" ht="32.4" customHeight="1" x14ac:dyDescent="0.3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 t="s">
        <v>14</v>
      </c>
      <c r="O53" s="23">
        <v>74</v>
      </c>
      <c r="P53" s="24">
        <v>7</v>
      </c>
      <c r="Q53" s="24">
        <v>2</v>
      </c>
      <c r="R53" s="29">
        <v>1820060940</v>
      </c>
      <c r="S53" s="23">
        <v>200</v>
      </c>
      <c r="T53" s="39">
        <v>1906</v>
      </c>
    </row>
    <row r="54" spans="1:20" ht="84" customHeight="1" x14ac:dyDescent="0.3">
      <c r="A54" s="74" t="s">
        <v>181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6"/>
      <c r="O54" s="20">
        <v>74</v>
      </c>
      <c r="P54" s="21">
        <v>7</v>
      </c>
      <c r="Q54" s="21">
        <v>2</v>
      </c>
      <c r="R54" s="22" t="s">
        <v>159</v>
      </c>
      <c r="S54" s="20" t="s">
        <v>0</v>
      </c>
      <c r="T54" s="40">
        <f>T56+T55</f>
        <v>159</v>
      </c>
    </row>
    <row r="55" spans="1:20" ht="30" customHeight="1" x14ac:dyDescent="0.3">
      <c r="A55" s="66" t="s">
        <v>200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23">
        <v>74</v>
      </c>
      <c r="P55" s="24">
        <v>7</v>
      </c>
      <c r="Q55" s="24">
        <v>2</v>
      </c>
      <c r="R55" s="25" t="s">
        <v>159</v>
      </c>
      <c r="S55" s="23" t="s">
        <v>12</v>
      </c>
      <c r="T55" s="39">
        <v>94</v>
      </c>
    </row>
    <row r="56" spans="1:20" ht="37.5" customHeight="1" x14ac:dyDescent="0.3">
      <c r="A56" s="66" t="s">
        <v>4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23">
        <v>74</v>
      </c>
      <c r="P56" s="24">
        <v>7</v>
      </c>
      <c r="Q56" s="24">
        <v>2</v>
      </c>
      <c r="R56" s="25" t="s">
        <v>159</v>
      </c>
      <c r="S56" s="23" t="s">
        <v>3</v>
      </c>
      <c r="T56" s="39">
        <v>65</v>
      </c>
    </row>
    <row r="57" spans="1:20" ht="84.75" customHeight="1" x14ac:dyDescent="0.3">
      <c r="A57" s="67" t="s">
        <v>158</v>
      </c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20">
        <v>74</v>
      </c>
      <c r="P57" s="21">
        <v>7</v>
      </c>
      <c r="Q57" s="21">
        <v>2</v>
      </c>
      <c r="R57" s="22" t="s">
        <v>157</v>
      </c>
      <c r="S57" s="20" t="s">
        <v>0</v>
      </c>
      <c r="T57" s="40">
        <f>T58+T59</f>
        <v>100</v>
      </c>
    </row>
    <row r="58" spans="1:20" ht="32.4" customHeight="1" x14ac:dyDescent="0.3">
      <c r="A58" s="66" t="s">
        <v>14</v>
      </c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23">
        <v>74</v>
      </c>
      <c r="P58" s="24">
        <v>7</v>
      </c>
      <c r="Q58" s="24">
        <v>2</v>
      </c>
      <c r="R58" s="25" t="s">
        <v>157</v>
      </c>
      <c r="S58" s="23">
        <v>200</v>
      </c>
      <c r="T58" s="39">
        <v>92</v>
      </c>
    </row>
    <row r="59" spans="1:20" ht="32.25" customHeight="1" x14ac:dyDescent="0.3">
      <c r="A59" s="66" t="s">
        <v>27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23">
        <v>74</v>
      </c>
      <c r="P59" s="24">
        <v>7</v>
      </c>
      <c r="Q59" s="24">
        <v>2</v>
      </c>
      <c r="R59" s="25" t="s">
        <v>157</v>
      </c>
      <c r="S59" s="23">
        <v>300</v>
      </c>
      <c r="T59" s="39">
        <v>8</v>
      </c>
    </row>
    <row r="60" spans="1:20" ht="109.5" customHeight="1" x14ac:dyDescent="0.3">
      <c r="A60" s="74" t="s">
        <v>156</v>
      </c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20">
        <v>74</v>
      </c>
      <c r="P60" s="21">
        <v>7</v>
      </c>
      <c r="Q60" s="21">
        <v>2</v>
      </c>
      <c r="R60" s="22" t="s">
        <v>155</v>
      </c>
      <c r="S60" s="20" t="s">
        <v>0</v>
      </c>
      <c r="T60" s="40">
        <f>T61+T62+T63+T64</f>
        <v>76852</v>
      </c>
    </row>
    <row r="61" spans="1:20" ht="86.25" customHeight="1" x14ac:dyDescent="0.3">
      <c r="A61" s="66" t="s">
        <v>46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23">
        <v>74</v>
      </c>
      <c r="P61" s="24">
        <v>7</v>
      </c>
      <c r="Q61" s="24">
        <v>2</v>
      </c>
      <c r="R61" s="25" t="s">
        <v>155</v>
      </c>
      <c r="S61" s="23" t="s">
        <v>45</v>
      </c>
      <c r="T61" s="39">
        <v>52887</v>
      </c>
    </row>
    <row r="62" spans="1:20" ht="31.5" customHeight="1" x14ac:dyDescent="0.3">
      <c r="A62" s="66" t="s">
        <v>14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23">
        <v>74</v>
      </c>
      <c r="P62" s="24">
        <v>7</v>
      </c>
      <c r="Q62" s="24">
        <v>2</v>
      </c>
      <c r="R62" s="25" t="s">
        <v>155</v>
      </c>
      <c r="S62" s="23" t="s">
        <v>12</v>
      </c>
      <c r="T62" s="39">
        <f>866.1+10</f>
        <v>876.1</v>
      </c>
    </row>
    <row r="63" spans="1:20" ht="31.5" customHeight="1" x14ac:dyDescent="0.3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 t="s">
        <v>27</v>
      </c>
      <c r="O63" s="23">
        <v>74</v>
      </c>
      <c r="P63" s="24">
        <v>7</v>
      </c>
      <c r="Q63" s="24">
        <v>2</v>
      </c>
      <c r="R63" s="25" t="s">
        <v>155</v>
      </c>
      <c r="S63" s="23">
        <v>300</v>
      </c>
      <c r="T63" s="39">
        <v>73</v>
      </c>
    </row>
    <row r="64" spans="1:20" ht="52.5" customHeight="1" x14ac:dyDescent="0.3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 t="s">
        <v>201</v>
      </c>
      <c r="O64" s="23">
        <v>74</v>
      </c>
      <c r="P64" s="24">
        <v>7</v>
      </c>
      <c r="Q64" s="24">
        <v>2</v>
      </c>
      <c r="R64" s="25" t="s">
        <v>155</v>
      </c>
      <c r="S64" s="23">
        <v>600</v>
      </c>
      <c r="T64" s="39">
        <f>22341+674.9</f>
        <v>23015.9</v>
      </c>
    </row>
    <row r="65" spans="1:20" ht="66.75" customHeight="1" x14ac:dyDescent="0.3">
      <c r="A65" s="67" t="s">
        <v>154</v>
      </c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20">
        <v>74</v>
      </c>
      <c r="P65" s="21">
        <v>7</v>
      </c>
      <c r="Q65" s="21">
        <v>2</v>
      </c>
      <c r="R65" s="22" t="s">
        <v>153</v>
      </c>
      <c r="S65" s="20" t="s">
        <v>0</v>
      </c>
      <c r="T65" s="40">
        <f>T66+T67</f>
        <v>1041</v>
      </c>
    </row>
    <row r="66" spans="1:20" ht="30" customHeight="1" x14ac:dyDescent="0.3">
      <c r="A66" s="66" t="s">
        <v>14</v>
      </c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23">
        <v>74</v>
      </c>
      <c r="P66" s="24">
        <v>7</v>
      </c>
      <c r="Q66" s="24">
        <v>2</v>
      </c>
      <c r="R66" s="25" t="s">
        <v>153</v>
      </c>
      <c r="S66" s="23" t="s">
        <v>12</v>
      </c>
      <c r="T66" s="39">
        <v>951</v>
      </c>
    </row>
    <row r="67" spans="1:20" ht="30.75" customHeight="1" x14ac:dyDescent="0.3">
      <c r="A67" s="66" t="s">
        <v>4</v>
      </c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23">
        <v>74</v>
      </c>
      <c r="P67" s="24">
        <v>7</v>
      </c>
      <c r="Q67" s="24">
        <v>2</v>
      </c>
      <c r="R67" s="25" t="s">
        <v>153</v>
      </c>
      <c r="S67" s="23" t="s">
        <v>3</v>
      </c>
      <c r="T67" s="39">
        <v>90</v>
      </c>
    </row>
    <row r="68" spans="1:20" ht="66.599999999999994" customHeight="1" x14ac:dyDescent="0.3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7" t="s">
        <v>229</v>
      </c>
      <c r="O68" s="20">
        <v>74</v>
      </c>
      <c r="P68" s="21">
        <v>7</v>
      </c>
      <c r="Q68" s="21">
        <v>2</v>
      </c>
      <c r="R68" s="22" t="s">
        <v>230</v>
      </c>
      <c r="S68" s="20"/>
      <c r="T68" s="40">
        <f>T69</f>
        <v>672</v>
      </c>
    </row>
    <row r="69" spans="1:20" ht="30.75" customHeight="1" x14ac:dyDescent="0.3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 t="s">
        <v>14</v>
      </c>
      <c r="O69" s="23">
        <v>74</v>
      </c>
      <c r="P69" s="24">
        <v>7</v>
      </c>
      <c r="Q69" s="24">
        <v>2</v>
      </c>
      <c r="R69" s="25" t="s">
        <v>230</v>
      </c>
      <c r="S69" s="23">
        <v>200</v>
      </c>
      <c r="T69" s="39">
        <f>500+172</f>
        <v>672</v>
      </c>
    </row>
    <row r="70" spans="1:20" ht="30.75" customHeight="1" x14ac:dyDescent="0.3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6" t="s">
        <v>208</v>
      </c>
      <c r="O70" s="20">
        <v>74</v>
      </c>
      <c r="P70" s="21">
        <v>7</v>
      </c>
      <c r="Q70" s="21">
        <v>2</v>
      </c>
      <c r="R70" s="49" t="s">
        <v>231</v>
      </c>
      <c r="S70" s="20"/>
      <c r="T70" s="40">
        <f>T71+T72</f>
        <v>3952</v>
      </c>
    </row>
    <row r="71" spans="1:20" ht="30.75" customHeight="1" x14ac:dyDescent="0.3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 t="s">
        <v>14</v>
      </c>
      <c r="O71" s="23">
        <v>74</v>
      </c>
      <c r="P71" s="24">
        <v>7</v>
      </c>
      <c r="Q71" s="24">
        <v>2</v>
      </c>
      <c r="R71" s="45" t="s">
        <v>231</v>
      </c>
      <c r="S71" s="23">
        <v>200</v>
      </c>
      <c r="T71" s="39">
        <v>3294</v>
      </c>
    </row>
    <row r="72" spans="1:20" ht="39" customHeight="1" x14ac:dyDescent="0.3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 t="s">
        <v>209</v>
      </c>
      <c r="O72" s="23">
        <v>74</v>
      </c>
      <c r="P72" s="24">
        <v>7</v>
      </c>
      <c r="Q72" s="24">
        <v>2</v>
      </c>
      <c r="R72" s="45" t="s">
        <v>231</v>
      </c>
      <c r="S72" s="23">
        <v>600</v>
      </c>
      <c r="T72" s="39">
        <v>658</v>
      </c>
    </row>
    <row r="73" spans="1:20" ht="25.5" customHeight="1" x14ac:dyDescent="0.3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1" t="s">
        <v>192</v>
      </c>
      <c r="O73" s="20">
        <v>74</v>
      </c>
      <c r="P73" s="21">
        <v>7</v>
      </c>
      <c r="Q73" s="21">
        <v>3</v>
      </c>
      <c r="R73" s="25"/>
      <c r="S73" s="23"/>
      <c r="T73" s="40">
        <f>T74</f>
        <v>7615</v>
      </c>
    </row>
    <row r="74" spans="1:20" ht="32.25" customHeight="1" x14ac:dyDescent="0.3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7" t="s">
        <v>194</v>
      </c>
      <c r="O74" s="20">
        <v>74</v>
      </c>
      <c r="P74" s="21">
        <v>7</v>
      </c>
      <c r="Q74" s="21">
        <v>3</v>
      </c>
      <c r="R74" s="29">
        <v>1800000000</v>
      </c>
      <c r="S74" s="23"/>
      <c r="T74" s="39">
        <f>T75+T81+T79</f>
        <v>7615</v>
      </c>
    </row>
    <row r="75" spans="1:20" ht="97.5" customHeight="1" x14ac:dyDescent="0.3">
      <c r="A75" s="66" t="s">
        <v>161</v>
      </c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23">
        <v>74</v>
      </c>
      <c r="P75" s="24">
        <v>7</v>
      </c>
      <c r="Q75" s="24">
        <v>3</v>
      </c>
      <c r="R75" s="25" t="s">
        <v>160</v>
      </c>
      <c r="S75" s="23" t="s">
        <v>0</v>
      </c>
      <c r="T75" s="39">
        <f>T76+T77+T78</f>
        <v>7397</v>
      </c>
    </row>
    <row r="76" spans="1:20" ht="30.75" customHeight="1" x14ac:dyDescent="0.3">
      <c r="A76" s="66" t="s">
        <v>46</v>
      </c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23">
        <v>74</v>
      </c>
      <c r="P76" s="24">
        <v>7</v>
      </c>
      <c r="Q76" s="24">
        <v>3</v>
      </c>
      <c r="R76" s="25" t="s">
        <v>160</v>
      </c>
      <c r="S76" s="23" t="s">
        <v>45</v>
      </c>
      <c r="T76" s="39">
        <v>2237</v>
      </c>
    </row>
    <row r="77" spans="1:20" ht="31.5" customHeight="1" x14ac:dyDescent="0.3">
      <c r="A77" s="66" t="s">
        <v>14</v>
      </c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23">
        <v>74</v>
      </c>
      <c r="P77" s="24">
        <v>7</v>
      </c>
      <c r="Q77" s="24">
        <v>3</v>
      </c>
      <c r="R77" s="25" t="s">
        <v>160</v>
      </c>
      <c r="S77" s="23" t="s">
        <v>12</v>
      </c>
      <c r="T77" s="39">
        <f>553+4232+232</f>
        <v>5017</v>
      </c>
    </row>
    <row r="78" spans="1:20" ht="30" customHeight="1" x14ac:dyDescent="0.3">
      <c r="A78" s="66" t="s">
        <v>63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23">
        <v>74</v>
      </c>
      <c r="P78" s="24">
        <v>7</v>
      </c>
      <c r="Q78" s="24">
        <v>3</v>
      </c>
      <c r="R78" s="25" t="s">
        <v>160</v>
      </c>
      <c r="S78" s="23" t="s">
        <v>62</v>
      </c>
      <c r="T78" s="39">
        <v>143</v>
      </c>
    </row>
    <row r="79" spans="1:20" ht="77.400000000000006" customHeight="1" x14ac:dyDescent="0.3">
      <c r="A79" s="56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7" t="s">
        <v>232</v>
      </c>
      <c r="O79" s="20">
        <v>74</v>
      </c>
      <c r="P79" s="21">
        <v>7</v>
      </c>
      <c r="Q79" s="21">
        <v>3</v>
      </c>
      <c r="R79" s="2">
        <v>1820060990</v>
      </c>
      <c r="S79" s="20"/>
      <c r="T79" s="40">
        <f>T80</f>
        <v>20</v>
      </c>
    </row>
    <row r="80" spans="1:20" ht="79.2" customHeight="1" x14ac:dyDescent="0.3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 t="s">
        <v>46</v>
      </c>
      <c r="O80" s="23">
        <v>74</v>
      </c>
      <c r="P80" s="24">
        <v>7</v>
      </c>
      <c r="Q80" s="24">
        <v>3</v>
      </c>
      <c r="R80" s="26">
        <v>1820060990</v>
      </c>
      <c r="S80" s="23">
        <v>100</v>
      </c>
      <c r="T80" s="39">
        <v>20</v>
      </c>
    </row>
    <row r="81" spans="1:20" ht="30" customHeight="1" x14ac:dyDescent="0.3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6" t="s">
        <v>208</v>
      </c>
      <c r="O81" s="20">
        <v>74</v>
      </c>
      <c r="P81" s="21">
        <v>7</v>
      </c>
      <c r="Q81" s="21">
        <v>3</v>
      </c>
      <c r="R81" s="49" t="s">
        <v>231</v>
      </c>
      <c r="S81" s="20"/>
      <c r="T81" s="40">
        <f>T82</f>
        <v>198</v>
      </c>
    </row>
    <row r="82" spans="1:20" ht="30" customHeight="1" x14ac:dyDescent="0.3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 t="s">
        <v>14</v>
      </c>
      <c r="O82" s="23">
        <v>74</v>
      </c>
      <c r="P82" s="24">
        <v>7</v>
      </c>
      <c r="Q82" s="24">
        <v>3</v>
      </c>
      <c r="R82" s="45" t="s">
        <v>231</v>
      </c>
      <c r="S82" s="23">
        <v>200</v>
      </c>
      <c r="T82" s="39">
        <v>198</v>
      </c>
    </row>
    <row r="83" spans="1:20" ht="20.25" customHeight="1" x14ac:dyDescent="0.3">
      <c r="A83" s="67" t="s">
        <v>152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20">
        <v>74</v>
      </c>
      <c r="P83" s="21">
        <v>7</v>
      </c>
      <c r="Q83" s="21">
        <v>7</v>
      </c>
      <c r="R83" s="22">
        <v>0</v>
      </c>
      <c r="S83" s="20">
        <v>0</v>
      </c>
      <c r="T83" s="40">
        <f>T88+T84+T91</f>
        <v>269.7</v>
      </c>
    </row>
    <row r="84" spans="1:20" ht="34.200000000000003" customHeight="1" x14ac:dyDescent="0.3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 t="s">
        <v>149</v>
      </c>
      <c r="O84" s="20">
        <v>74</v>
      </c>
      <c r="P84" s="21">
        <v>7</v>
      </c>
      <c r="Q84" s="21">
        <v>7</v>
      </c>
      <c r="R84" s="2">
        <v>1800000000</v>
      </c>
      <c r="S84" s="20"/>
      <c r="T84" s="40">
        <f>T85</f>
        <v>58</v>
      </c>
    </row>
    <row r="85" spans="1:20" ht="66" customHeight="1" x14ac:dyDescent="0.3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 t="s">
        <v>223</v>
      </c>
      <c r="O85" s="20">
        <v>74</v>
      </c>
      <c r="P85" s="21">
        <v>7</v>
      </c>
      <c r="Q85" s="21">
        <v>7</v>
      </c>
      <c r="R85" s="2">
        <v>1820000000</v>
      </c>
      <c r="S85" s="20"/>
      <c r="T85" s="40">
        <f>T86</f>
        <v>58</v>
      </c>
    </row>
    <row r="86" spans="1:20" ht="66" customHeight="1" x14ac:dyDescent="0.3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 t="s">
        <v>198</v>
      </c>
      <c r="O86" s="20">
        <v>74</v>
      </c>
      <c r="P86" s="21">
        <v>7</v>
      </c>
      <c r="Q86" s="21">
        <v>7</v>
      </c>
      <c r="R86" s="2">
        <v>1820060940</v>
      </c>
      <c r="S86" s="20"/>
      <c r="T86" s="40">
        <f>T87</f>
        <v>58</v>
      </c>
    </row>
    <row r="87" spans="1:20" ht="33.6" customHeight="1" x14ac:dyDescent="0.3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6" t="s">
        <v>14</v>
      </c>
      <c r="O87" s="23">
        <v>74</v>
      </c>
      <c r="P87" s="24">
        <v>7</v>
      </c>
      <c r="Q87" s="24">
        <v>7</v>
      </c>
      <c r="R87" s="26">
        <v>1820060940</v>
      </c>
      <c r="S87" s="23">
        <v>200</v>
      </c>
      <c r="T87" s="39">
        <v>58</v>
      </c>
    </row>
    <row r="88" spans="1:20" ht="82.2" customHeight="1" x14ac:dyDescent="0.3">
      <c r="A88" s="66" t="s">
        <v>233</v>
      </c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23">
        <v>74</v>
      </c>
      <c r="P88" s="24">
        <v>7</v>
      </c>
      <c r="Q88" s="24">
        <v>7</v>
      </c>
      <c r="R88" s="29">
        <v>2800000000</v>
      </c>
      <c r="S88" s="23" t="s">
        <v>0</v>
      </c>
      <c r="T88" s="39">
        <f>T89</f>
        <v>10</v>
      </c>
    </row>
    <row r="89" spans="1:20" ht="92.4" customHeight="1" x14ac:dyDescent="0.3">
      <c r="A89" s="66" t="s">
        <v>234</v>
      </c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23">
        <v>74</v>
      </c>
      <c r="P89" s="24">
        <v>7</v>
      </c>
      <c r="Q89" s="24">
        <v>7</v>
      </c>
      <c r="R89" s="29">
        <v>2800060990</v>
      </c>
      <c r="S89" s="23"/>
      <c r="T89" s="39">
        <f>T90</f>
        <v>10</v>
      </c>
    </row>
    <row r="90" spans="1:20" ht="36.6" customHeight="1" x14ac:dyDescent="0.3">
      <c r="A90" s="60"/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 t="s">
        <v>14</v>
      </c>
      <c r="O90" s="23">
        <v>74</v>
      </c>
      <c r="P90" s="24">
        <v>7</v>
      </c>
      <c r="Q90" s="24">
        <v>7</v>
      </c>
      <c r="R90" s="29">
        <v>2800060990</v>
      </c>
      <c r="S90" s="23">
        <v>200</v>
      </c>
      <c r="T90" s="39">
        <v>10</v>
      </c>
    </row>
    <row r="91" spans="1:20" ht="62.4" customHeight="1" x14ac:dyDescent="0.3">
      <c r="A91" s="56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7" t="s">
        <v>235</v>
      </c>
      <c r="O91" s="20">
        <v>74</v>
      </c>
      <c r="P91" s="21">
        <v>7</v>
      </c>
      <c r="Q91" s="21">
        <v>7</v>
      </c>
      <c r="R91" s="30">
        <v>5850000000</v>
      </c>
      <c r="S91" s="20"/>
      <c r="T91" s="40">
        <f>T92</f>
        <v>201.7</v>
      </c>
    </row>
    <row r="92" spans="1:20" ht="31.95" customHeight="1" x14ac:dyDescent="0.3">
      <c r="A92" s="56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7" t="s">
        <v>236</v>
      </c>
      <c r="O92" s="20">
        <v>74</v>
      </c>
      <c r="P92" s="21">
        <v>7</v>
      </c>
      <c r="Q92" s="21">
        <v>7</v>
      </c>
      <c r="R92" s="30" t="s">
        <v>237</v>
      </c>
      <c r="S92" s="20"/>
      <c r="T92" s="39">
        <f>T93</f>
        <v>201.7</v>
      </c>
    </row>
    <row r="93" spans="1:20" ht="31.95" customHeight="1" x14ac:dyDescent="0.3">
      <c r="A93" s="56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 t="s">
        <v>14</v>
      </c>
      <c r="O93" s="23">
        <v>74</v>
      </c>
      <c r="P93" s="24">
        <v>7</v>
      </c>
      <c r="Q93" s="24">
        <v>7</v>
      </c>
      <c r="R93" s="29" t="s">
        <v>237</v>
      </c>
      <c r="S93" s="23">
        <v>200</v>
      </c>
      <c r="T93" s="39">
        <v>201.7</v>
      </c>
    </row>
    <row r="94" spans="1:20" ht="21" customHeight="1" x14ac:dyDescent="0.3">
      <c r="A94" s="67" t="s">
        <v>48</v>
      </c>
      <c r="B94" s="67"/>
      <c r="C94" s="67"/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20">
        <v>74</v>
      </c>
      <c r="P94" s="21">
        <v>7</v>
      </c>
      <c r="Q94" s="21">
        <v>9</v>
      </c>
      <c r="R94" s="22">
        <v>0</v>
      </c>
      <c r="S94" s="20">
        <v>0</v>
      </c>
      <c r="T94" s="40">
        <f>T95+T102+T106+T117+T122+T113</f>
        <v>6018</v>
      </c>
    </row>
    <row r="95" spans="1:20" ht="64.5" customHeight="1" x14ac:dyDescent="0.3">
      <c r="A95" s="67" t="s">
        <v>24</v>
      </c>
      <c r="B95" s="67"/>
      <c r="C95" s="67"/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20">
        <v>74</v>
      </c>
      <c r="P95" s="21">
        <v>7</v>
      </c>
      <c r="Q95" s="21">
        <v>9</v>
      </c>
      <c r="R95" s="22" t="s">
        <v>23</v>
      </c>
      <c r="S95" s="20" t="s">
        <v>0</v>
      </c>
      <c r="T95" s="40">
        <f>T96</f>
        <v>2439</v>
      </c>
    </row>
    <row r="96" spans="1:20" ht="32.25" customHeight="1" x14ac:dyDescent="0.3">
      <c r="A96" s="67" t="s">
        <v>102</v>
      </c>
      <c r="B96" s="67"/>
      <c r="C96" s="67"/>
      <c r="D96" s="67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20">
        <v>74</v>
      </c>
      <c r="P96" s="21">
        <v>7</v>
      </c>
      <c r="Q96" s="21">
        <v>9</v>
      </c>
      <c r="R96" s="22" t="s">
        <v>101</v>
      </c>
      <c r="S96" s="20" t="s">
        <v>0</v>
      </c>
      <c r="T96" s="40">
        <f>T97</f>
        <v>2439</v>
      </c>
    </row>
    <row r="97" spans="1:20" ht="30" customHeight="1" x14ac:dyDescent="0.3">
      <c r="A97" s="67" t="s">
        <v>100</v>
      </c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20">
        <v>74</v>
      </c>
      <c r="P97" s="21">
        <v>7</v>
      </c>
      <c r="Q97" s="21">
        <v>9</v>
      </c>
      <c r="R97" s="22" t="s">
        <v>99</v>
      </c>
      <c r="S97" s="20" t="s">
        <v>0</v>
      </c>
      <c r="T97" s="40">
        <f>T98+T99+T101+T100</f>
        <v>2439</v>
      </c>
    </row>
    <row r="98" spans="1:20" ht="81" customHeight="1" x14ac:dyDescent="0.3">
      <c r="A98" s="66" t="s">
        <v>46</v>
      </c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23">
        <v>74</v>
      </c>
      <c r="P98" s="24">
        <v>7</v>
      </c>
      <c r="Q98" s="24">
        <v>9</v>
      </c>
      <c r="R98" s="25" t="s">
        <v>99</v>
      </c>
      <c r="S98" s="23" t="s">
        <v>45</v>
      </c>
      <c r="T98" s="39">
        <v>2171</v>
      </c>
    </row>
    <row r="99" spans="1:20" ht="31.5" customHeight="1" x14ac:dyDescent="0.3">
      <c r="A99" s="66" t="s">
        <v>14</v>
      </c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23">
        <v>74</v>
      </c>
      <c r="P99" s="24">
        <v>7</v>
      </c>
      <c r="Q99" s="24">
        <v>9</v>
      </c>
      <c r="R99" s="25" t="s">
        <v>99</v>
      </c>
      <c r="S99" s="23" t="s">
        <v>12</v>
      </c>
      <c r="T99" s="39">
        <v>248</v>
      </c>
    </row>
    <row r="100" spans="1:20" ht="21.6" customHeight="1" x14ac:dyDescent="0.3">
      <c r="A100" s="56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 t="s">
        <v>27</v>
      </c>
      <c r="O100" s="23">
        <v>74</v>
      </c>
      <c r="P100" s="24">
        <v>7</v>
      </c>
      <c r="Q100" s="24">
        <v>9</v>
      </c>
      <c r="R100" s="45" t="s">
        <v>99</v>
      </c>
      <c r="S100" s="23">
        <v>300</v>
      </c>
      <c r="T100" s="39">
        <v>19</v>
      </c>
    </row>
    <row r="101" spans="1:20" ht="19.5" customHeight="1" x14ac:dyDescent="0.3">
      <c r="A101" s="66" t="s">
        <v>63</v>
      </c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23">
        <v>74</v>
      </c>
      <c r="P101" s="24">
        <v>7</v>
      </c>
      <c r="Q101" s="24">
        <v>9</v>
      </c>
      <c r="R101" s="25" t="s">
        <v>99</v>
      </c>
      <c r="S101" s="23" t="s">
        <v>62</v>
      </c>
      <c r="T101" s="39">
        <v>1</v>
      </c>
    </row>
    <row r="102" spans="1:20" ht="33.75" customHeight="1" x14ac:dyDescent="0.3">
      <c r="A102" s="67" t="s">
        <v>22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20">
        <v>74</v>
      </c>
      <c r="P102" s="21">
        <v>7</v>
      </c>
      <c r="Q102" s="21">
        <v>9</v>
      </c>
      <c r="R102" s="22" t="s">
        <v>21</v>
      </c>
      <c r="S102" s="20" t="s">
        <v>0</v>
      </c>
      <c r="T102" s="40">
        <f>T103</f>
        <v>291</v>
      </c>
    </row>
    <row r="103" spans="1:20" ht="51" customHeight="1" x14ac:dyDescent="0.3">
      <c r="A103" s="67" t="s">
        <v>47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20">
        <v>74</v>
      </c>
      <c r="P103" s="21">
        <v>7</v>
      </c>
      <c r="Q103" s="21">
        <v>9</v>
      </c>
      <c r="R103" s="22" t="s">
        <v>44</v>
      </c>
      <c r="S103" s="20" t="s">
        <v>0</v>
      </c>
      <c r="T103" s="40">
        <f>T104+T105</f>
        <v>291</v>
      </c>
    </row>
    <row r="104" spans="1:20" ht="63" customHeight="1" x14ac:dyDescent="0.3">
      <c r="A104" s="66" t="s">
        <v>46</v>
      </c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23">
        <v>74</v>
      </c>
      <c r="P104" s="24">
        <v>7</v>
      </c>
      <c r="Q104" s="24">
        <v>9</v>
      </c>
      <c r="R104" s="25" t="s">
        <v>44</v>
      </c>
      <c r="S104" s="23" t="s">
        <v>45</v>
      </c>
      <c r="T104" s="39">
        <v>291</v>
      </c>
    </row>
    <row r="105" spans="1:20" ht="33" customHeight="1" x14ac:dyDescent="0.3">
      <c r="A105" s="66" t="s">
        <v>14</v>
      </c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23">
        <v>74</v>
      </c>
      <c r="P105" s="24">
        <v>7</v>
      </c>
      <c r="Q105" s="24">
        <v>9</v>
      </c>
      <c r="R105" s="25" t="s">
        <v>44</v>
      </c>
      <c r="S105" s="23" t="s">
        <v>12</v>
      </c>
      <c r="T105" s="39">
        <v>0</v>
      </c>
    </row>
    <row r="106" spans="1:20" ht="30.75" customHeight="1" x14ac:dyDescent="0.3">
      <c r="A106" s="68" t="s">
        <v>9</v>
      </c>
      <c r="B106" s="69"/>
      <c r="C106" s="69"/>
      <c r="D106" s="69"/>
      <c r="E106" s="69"/>
      <c r="F106" s="69"/>
      <c r="G106" s="69"/>
      <c r="H106" s="69"/>
      <c r="I106" s="69"/>
      <c r="J106" s="69"/>
      <c r="K106" s="69"/>
      <c r="L106" s="69"/>
      <c r="M106" s="69"/>
      <c r="N106" s="70"/>
      <c r="O106" s="20">
        <v>74</v>
      </c>
      <c r="P106" s="21">
        <v>7</v>
      </c>
      <c r="Q106" s="21">
        <v>9</v>
      </c>
      <c r="R106" s="22" t="s">
        <v>8</v>
      </c>
      <c r="S106" s="20" t="s">
        <v>0</v>
      </c>
      <c r="T106" s="40">
        <f>T107</f>
        <v>3230</v>
      </c>
    </row>
    <row r="107" spans="1:20" ht="31.5" customHeight="1" x14ac:dyDescent="0.3">
      <c r="A107" s="66" t="s">
        <v>7</v>
      </c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23">
        <v>74</v>
      </c>
      <c r="P107" s="24">
        <v>7</v>
      </c>
      <c r="Q107" s="24">
        <v>9</v>
      </c>
      <c r="R107" s="25" t="s">
        <v>6</v>
      </c>
      <c r="S107" s="23" t="s">
        <v>0</v>
      </c>
      <c r="T107" s="39">
        <f>T108</f>
        <v>3230</v>
      </c>
    </row>
    <row r="108" spans="1:20" ht="67.5" customHeight="1" x14ac:dyDescent="0.3">
      <c r="A108" s="66" t="s">
        <v>135</v>
      </c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23">
        <v>74</v>
      </c>
      <c r="P108" s="24">
        <v>7</v>
      </c>
      <c r="Q108" s="24">
        <v>9</v>
      </c>
      <c r="R108" s="25" t="s">
        <v>134</v>
      </c>
      <c r="S108" s="23" t="s">
        <v>0</v>
      </c>
      <c r="T108" s="39">
        <f>T109+T110+T112+T111</f>
        <v>3230</v>
      </c>
    </row>
    <row r="109" spans="1:20" ht="78" customHeight="1" x14ac:dyDescent="0.3">
      <c r="A109" s="66" t="s">
        <v>46</v>
      </c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23">
        <v>74</v>
      </c>
      <c r="P109" s="24">
        <v>7</v>
      </c>
      <c r="Q109" s="24">
        <v>9</v>
      </c>
      <c r="R109" s="25" t="s">
        <v>134</v>
      </c>
      <c r="S109" s="23" t="s">
        <v>45</v>
      </c>
      <c r="T109" s="39">
        <v>2586</v>
      </c>
    </row>
    <row r="110" spans="1:20" ht="30.75" customHeight="1" x14ac:dyDescent="0.3">
      <c r="A110" s="66" t="s">
        <v>14</v>
      </c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23">
        <v>74</v>
      </c>
      <c r="P110" s="24">
        <v>7</v>
      </c>
      <c r="Q110" s="24">
        <v>9</v>
      </c>
      <c r="R110" s="25" t="s">
        <v>134</v>
      </c>
      <c r="S110" s="23" t="s">
        <v>12</v>
      </c>
      <c r="T110" s="39">
        <v>622</v>
      </c>
    </row>
    <row r="111" spans="1:20" ht="21.6" customHeight="1" x14ac:dyDescent="0.3">
      <c r="A111" s="56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 t="s">
        <v>27</v>
      </c>
      <c r="O111" s="23">
        <v>74</v>
      </c>
      <c r="P111" s="24">
        <v>7</v>
      </c>
      <c r="Q111" s="24">
        <v>9</v>
      </c>
      <c r="R111" s="25" t="s">
        <v>134</v>
      </c>
      <c r="S111" s="23">
        <v>300</v>
      </c>
      <c r="T111" s="39">
        <v>12</v>
      </c>
    </row>
    <row r="112" spans="1:20" ht="19.5" customHeight="1" x14ac:dyDescent="0.3">
      <c r="A112" s="66" t="s">
        <v>63</v>
      </c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23">
        <v>74</v>
      </c>
      <c r="P112" s="24">
        <v>7</v>
      </c>
      <c r="Q112" s="24">
        <v>9</v>
      </c>
      <c r="R112" s="25" t="s">
        <v>134</v>
      </c>
      <c r="S112" s="23" t="s">
        <v>62</v>
      </c>
      <c r="T112" s="39">
        <v>10</v>
      </c>
    </row>
    <row r="113" spans="1:20" ht="66" customHeight="1" x14ac:dyDescent="0.3">
      <c r="A113" s="65"/>
      <c r="B113" s="65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2" t="s">
        <v>223</v>
      </c>
      <c r="O113" s="23">
        <v>74</v>
      </c>
      <c r="P113" s="21">
        <v>7</v>
      </c>
      <c r="Q113" s="21">
        <v>9</v>
      </c>
      <c r="R113" s="49" t="s">
        <v>150</v>
      </c>
      <c r="S113" s="20"/>
      <c r="T113" s="39">
        <f>T114</f>
        <v>22</v>
      </c>
    </row>
    <row r="114" spans="1:20" ht="111.6" customHeight="1" x14ac:dyDescent="0.3">
      <c r="A114" s="65"/>
      <c r="B114" s="65"/>
      <c r="C114" s="65"/>
      <c r="D114" s="65"/>
      <c r="E114" s="65"/>
      <c r="F114" s="65"/>
      <c r="G114" s="65"/>
      <c r="H114" s="65"/>
      <c r="I114" s="65"/>
      <c r="J114" s="65"/>
      <c r="K114" s="65"/>
      <c r="L114" s="65"/>
      <c r="M114" s="65"/>
      <c r="N114" s="62" t="s">
        <v>259</v>
      </c>
      <c r="O114" s="23">
        <v>74</v>
      </c>
      <c r="P114" s="21">
        <v>7</v>
      </c>
      <c r="Q114" s="21">
        <v>9</v>
      </c>
      <c r="R114" s="49" t="s">
        <v>260</v>
      </c>
      <c r="S114" s="20"/>
      <c r="T114" s="39">
        <f>T115</f>
        <v>22</v>
      </c>
    </row>
    <row r="115" spans="1:20" ht="93" customHeight="1" x14ac:dyDescent="0.3">
      <c r="A115" s="65"/>
      <c r="B115" s="65"/>
      <c r="C115" s="65"/>
      <c r="D115" s="65"/>
      <c r="E115" s="65"/>
      <c r="F115" s="65"/>
      <c r="G115" s="65"/>
      <c r="H115" s="65"/>
      <c r="I115" s="65"/>
      <c r="J115" s="65"/>
      <c r="K115" s="65"/>
      <c r="L115" s="65"/>
      <c r="M115" s="65"/>
      <c r="N115" s="63" t="s">
        <v>259</v>
      </c>
      <c r="O115" s="23">
        <v>74</v>
      </c>
      <c r="P115" s="24">
        <v>7</v>
      </c>
      <c r="Q115" s="24">
        <v>9</v>
      </c>
      <c r="R115" s="45" t="s">
        <v>261</v>
      </c>
      <c r="S115" s="23"/>
      <c r="T115" s="39">
        <f>T116</f>
        <v>22</v>
      </c>
    </row>
    <row r="116" spans="1:20" ht="21" customHeight="1" x14ac:dyDescent="0.3">
      <c r="A116" s="65"/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3" t="s">
        <v>27</v>
      </c>
      <c r="O116" s="23">
        <v>74</v>
      </c>
      <c r="P116" s="24">
        <v>7</v>
      </c>
      <c r="Q116" s="24">
        <v>9</v>
      </c>
      <c r="R116" s="45" t="s">
        <v>261</v>
      </c>
      <c r="S116" s="23">
        <v>300</v>
      </c>
      <c r="T116" s="39">
        <v>22</v>
      </c>
    </row>
    <row r="117" spans="1:20" ht="33" customHeight="1" x14ac:dyDescent="0.3">
      <c r="A117" s="67" t="s">
        <v>149</v>
      </c>
      <c r="B117" s="67"/>
      <c r="C117" s="67"/>
      <c r="D117" s="67"/>
      <c r="E117" s="67"/>
      <c r="F117" s="67"/>
      <c r="G117" s="67"/>
      <c r="H117" s="67"/>
      <c r="I117" s="67"/>
      <c r="J117" s="67"/>
      <c r="K117" s="67"/>
      <c r="L117" s="67"/>
      <c r="M117" s="67"/>
      <c r="N117" s="67"/>
      <c r="O117" s="20">
        <v>74</v>
      </c>
      <c r="P117" s="21">
        <v>7</v>
      </c>
      <c r="Q117" s="21">
        <v>9</v>
      </c>
      <c r="R117" s="22" t="s">
        <v>148</v>
      </c>
      <c r="S117" s="20" t="s">
        <v>0</v>
      </c>
      <c r="T117" s="40">
        <f>T118</f>
        <v>36</v>
      </c>
    </row>
    <row r="118" spans="1:20" ht="85.5" customHeight="1" x14ac:dyDescent="0.3">
      <c r="A118" s="66" t="s">
        <v>147</v>
      </c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23">
        <v>74</v>
      </c>
      <c r="P118" s="24">
        <v>7</v>
      </c>
      <c r="Q118" s="24">
        <v>9</v>
      </c>
      <c r="R118" s="25" t="s">
        <v>146</v>
      </c>
      <c r="S118" s="23" t="s">
        <v>0</v>
      </c>
      <c r="T118" s="39">
        <f>T119</f>
        <v>36</v>
      </c>
    </row>
    <row r="119" spans="1:20" ht="98.25" customHeight="1" x14ac:dyDescent="0.3">
      <c r="A119" s="66" t="s">
        <v>145</v>
      </c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23">
        <v>74</v>
      </c>
      <c r="P119" s="24">
        <v>7</v>
      </c>
      <c r="Q119" s="24">
        <v>9</v>
      </c>
      <c r="R119" s="25" t="s">
        <v>144</v>
      </c>
      <c r="S119" s="23" t="s">
        <v>0</v>
      </c>
      <c r="T119" s="39">
        <f>T120+T121</f>
        <v>36</v>
      </c>
    </row>
    <row r="120" spans="1:20" ht="32.25" customHeight="1" x14ac:dyDescent="0.3">
      <c r="A120" s="66" t="s">
        <v>14</v>
      </c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23">
        <v>74</v>
      </c>
      <c r="P120" s="24">
        <v>7</v>
      </c>
      <c r="Q120" s="24">
        <v>9</v>
      </c>
      <c r="R120" s="25" t="s">
        <v>144</v>
      </c>
      <c r="S120" s="23" t="s">
        <v>12</v>
      </c>
      <c r="T120" s="39">
        <v>15</v>
      </c>
    </row>
    <row r="121" spans="1:20" ht="18.75" customHeight="1" x14ac:dyDescent="0.3">
      <c r="A121" s="66" t="s">
        <v>27</v>
      </c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23">
        <v>74</v>
      </c>
      <c r="P121" s="24">
        <v>7</v>
      </c>
      <c r="Q121" s="24">
        <v>9</v>
      </c>
      <c r="R121" s="25" t="s">
        <v>144</v>
      </c>
      <c r="S121" s="23" t="s">
        <v>26</v>
      </c>
      <c r="T121" s="39">
        <v>21</v>
      </c>
    </row>
    <row r="122" spans="1:20" ht="27.75" customHeight="1" x14ac:dyDescent="0.3">
      <c r="A122" s="4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6" t="s">
        <v>210</v>
      </c>
      <c r="O122" s="20">
        <v>74</v>
      </c>
      <c r="P122" s="21">
        <v>7</v>
      </c>
      <c r="Q122" s="21">
        <v>9</v>
      </c>
      <c r="R122" s="49">
        <v>9200000000</v>
      </c>
      <c r="S122" s="20"/>
      <c r="T122" s="40">
        <f>T123</f>
        <v>0</v>
      </c>
    </row>
    <row r="123" spans="1:20" ht="36" customHeight="1" x14ac:dyDescent="0.3">
      <c r="A123" s="4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 t="s">
        <v>208</v>
      </c>
      <c r="O123" s="23">
        <v>74</v>
      </c>
      <c r="P123" s="24">
        <v>7</v>
      </c>
      <c r="Q123" s="24">
        <v>9</v>
      </c>
      <c r="R123" s="45" t="s">
        <v>211</v>
      </c>
      <c r="S123" s="23"/>
      <c r="T123" s="39">
        <f>T124</f>
        <v>0</v>
      </c>
    </row>
    <row r="124" spans="1:20" ht="30" customHeight="1" x14ac:dyDescent="0.3">
      <c r="A124" s="47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 t="s">
        <v>14</v>
      </c>
      <c r="O124" s="23">
        <v>74</v>
      </c>
      <c r="P124" s="24">
        <v>7</v>
      </c>
      <c r="Q124" s="24">
        <v>9</v>
      </c>
      <c r="R124" s="45" t="s">
        <v>238</v>
      </c>
      <c r="S124" s="23">
        <v>200</v>
      </c>
      <c r="T124" s="39">
        <v>0</v>
      </c>
    </row>
    <row r="125" spans="1:20" ht="21.75" customHeight="1" x14ac:dyDescent="0.3">
      <c r="A125" s="67" t="s">
        <v>36</v>
      </c>
      <c r="B125" s="67"/>
      <c r="C125" s="67"/>
      <c r="D125" s="67"/>
      <c r="E125" s="67"/>
      <c r="F125" s="67"/>
      <c r="G125" s="67"/>
      <c r="H125" s="67"/>
      <c r="I125" s="67"/>
      <c r="J125" s="67"/>
      <c r="K125" s="67"/>
      <c r="L125" s="67"/>
      <c r="M125" s="67"/>
      <c r="N125" s="67"/>
      <c r="O125" s="20">
        <v>74</v>
      </c>
      <c r="P125" s="21">
        <v>10</v>
      </c>
      <c r="Q125" s="21">
        <v>0</v>
      </c>
      <c r="R125" s="22">
        <v>0</v>
      </c>
      <c r="S125" s="20">
        <v>0</v>
      </c>
      <c r="T125" s="40">
        <f>T126</f>
        <v>6901</v>
      </c>
    </row>
    <row r="126" spans="1:20" ht="21" customHeight="1" x14ac:dyDescent="0.3">
      <c r="A126" s="67" t="s">
        <v>143</v>
      </c>
      <c r="B126" s="67"/>
      <c r="C126" s="67"/>
      <c r="D126" s="67"/>
      <c r="E126" s="67"/>
      <c r="F126" s="67"/>
      <c r="G126" s="67"/>
      <c r="H126" s="67"/>
      <c r="I126" s="67"/>
      <c r="J126" s="67"/>
      <c r="K126" s="67"/>
      <c r="L126" s="67"/>
      <c r="M126" s="67"/>
      <c r="N126" s="67"/>
      <c r="O126" s="20">
        <v>74</v>
      </c>
      <c r="P126" s="21">
        <v>10</v>
      </c>
      <c r="Q126" s="21">
        <v>4</v>
      </c>
      <c r="R126" s="22">
        <v>0</v>
      </c>
      <c r="S126" s="20">
        <v>0</v>
      </c>
      <c r="T126" s="40">
        <f>T127</f>
        <v>6901</v>
      </c>
    </row>
    <row r="127" spans="1:20" ht="21" customHeight="1" x14ac:dyDescent="0.3">
      <c r="A127" s="67" t="s">
        <v>34</v>
      </c>
      <c r="B127" s="67"/>
      <c r="C127" s="67"/>
      <c r="D127" s="67"/>
      <c r="E127" s="67"/>
      <c r="F127" s="67"/>
      <c r="G127" s="67"/>
      <c r="H127" s="67"/>
      <c r="I127" s="67"/>
      <c r="J127" s="67"/>
      <c r="K127" s="67"/>
      <c r="L127" s="67"/>
      <c r="M127" s="67"/>
      <c r="N127" s="67"/>
      <c r="O127" s="20">
        <v>74</v>
      </c>
      <c r="P127" s="21">
        <v>10</v>
      </c>
      <c r="Q127" s="21">
        <v>4</v>
      </c>
      <c r="R127" s="22" t="s">
        <v>33</v>
      </c>
      <c r="S127" s="20" t="s">
        <v>0</v>
      </c>
      <c r="T127" s="40">
        <f>T128+T131</f>
        <v>6901</v>
      </c>
    </row>
    <row r="128" spans="1:20" ht="21.75" customHeight="1" x14ac:dyDescent="0.3">
      <c r="A128" s="67" t="s">
        <v>142</v>
      </c>
      <c r="B128" s="67"/>
      <c r="C128" s="67"/>
      <c r="D128" s="67"/>
      <c r="E128" s="67"/>
      <c r="F128" s="67"/>
      <c r="G128" s="67"/>
      <c r="H128" s="67"/>
      <c r="I128" s="67"/>
      <c r="J128" s="67"/>
      <c r="K128" s="67"/>
      <c r="L128" s="67"/>
      <c r="M128" s="67"/>
      <c r="N128" s="67"/>
      <c r="O128" s="20">
        <v>74</v>
      </c>
      <c r="P128" s="21">
        <v>10</v>
      </c>
      <c r="Q128" s="21">
        <v>4</v>
      </c>
      <c r="R128" s="22" t="s">
        <v>141</v>
      </c>
      <c r="S128" s="20" t="s">
        <v>0</v>
      </c>
      <c r="T128" s="40">
        <f>T129</f>
        <v>693</v>
      </c>
    </row>
    <row r="129" spans="1:20" ht="66" customHeight="1" x14ac:dyDescent="0.3">
      <c r="A129" s="67" t="s">
        <v>140</v>
      </c>
      <c r="B129" s="67"/>
      <c r="C129" s="67"/>
      <c r="D129" s="67"/>
      <c r="E129" s="67"/>
      <c r="F129" s="67"/>
      <c r="G129" s="67"/>
      <c r="H129" s="67"/>
      <c r="I129" s="67"/>
      <c r="J129" s="67"/>
      <c r="K129" s="67"/>
      <c r="L129" s="67"/>
      <c r="M129" s="67"/>
      <c r="N129" s="67"/>
      <c r="O129" s="20">
        <v>74</v>
      </c>
      <c r="P129" s="21">
        <v>10</v>
      </c>
      <c r="Q129" s="21">
        <v>4</v>
      </c>
      <c r="R129" s="22" t="s">
        <v>139</v>
      </c>
      <c r="S129" s="20" t="s">
        <v>0</v>
      </c>
      <c r="T129" s="40">
        <f>T130</f>
        <v>693</v>
      </c>
    </row>
    <row r="130" spans="1:20" ht="19.5" customHeight="1" x14ac:dyDescent="0.3">
      <c r="A130" s="66" t="s">
        <v>27</v>
      </c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23">
        <v>74</v>
      </c>
      <c r="P130" s="24">
        <v>10</v>
      </c>
      <c r="Q130" s="24">
        <v>4</v>
      </c>
      <c r="R130" s="25" t="s">
        <v>139</v>
      </c>
      <c r="S130" s="23" t="s">
        <v>26</v>
      </c>
      <c r="T130" s="39">
        <v>693</v>
      </c>
    </row>
    <row r="131" spans="1:20" ht="18.75" customHeight="1" x14ac:dyDescent="0.3">
      <c r="A131" s="67" t="s">
        <v>32</v>
      </c>
      <c r="B131" s="67"/>
      <c r="C131" s="67"/>
      <c r="D131" s="67"/>
      <c r="E131" s="67"/>
      <c r="F131" s="67"/>
      <c r="G131" s="67"/>
      <c r="H131" s="67"/>
      <c r="I131" s="67"/>
      <c r="J131" s="67"/>
      <c r="K131" s="67"/>
      <c r="L131" s="67"/>
      <c r="M131" s="67"/>
      <c r="N131" s="67"/>
      <c r="O131" s="20">
        <v>74</v>
      </c>
      <c r="P131" s="21">
        <v>10</v>
      </c>
      <c r="Q131" s="21">
        <v>4</v>
      </c>
      <c r="R131" s="22" t="s">
        <v>31</v>
      </c>
      <c r="S131" s="20" t="s">
        <v>0</v>
      </c>
      <c r="T131" s="40">
        <f>T132+T134+T137</f>
        <v>6208</v>
      </c>
    </row>
    <row r="132" spans="1:20" ht="18" customHeight="1" x14ac:dyDescent="0.3">
      <c r="A132" s="67" t="s">
        <v>138</v>
      </c>
      <c r="B132" s="67"/>
      <c r="C132" s="67"/>
      <c r="D132" s="67"/>
      <c r="E132" s="67"/>
      <c r="F132" s="67"/>
      <c r="G132" s="67"/>
      <c r="H132" s="67"/>
      <c r="I132" s="67"/>
      <c r="J132" s="67"/>
      <c r="K132" s="67"/>
      <c r="L132" s="67"/>
      <c r="M132" s="67"/>
      <c r="N132" s="67"/>
      <c r="O132" s="20">
        <v>74</v>
      </c>
      <c r="P132" s="21">
        <v>10</v>
      </c>
      <c r="Q132" s="21">
        <v>4</v>
      </c>
      <c r="R132" s="49">
        <v>9040070801</v>
      </c>
      <c r="S132" s="20" t="s">
        <v>0</v>
      </c>
      <c r="T132" s="40">
        <f>T133</f>
        <v>765</v>
      </c>
    </row>
    <row r="133" spans="1:20" ht="19.5" customHeight="1" x14ac:dyDescent="0.3">
      <c r="A133" s="66" t="s">
        <v>27</v>
      </c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23">
        <v>74</v>
      </c>
      <c r="P133" s="24">
        <v>10</v>
      </c>
      <c r="Q133" s="24">
        <v>4</v>
      </c>
      <c r="R133" s="45">
        <v>9040070801</v>
      </c>
      <c r="S133" s="23" t="s">
        <v>26</v>
      </c>
      <c r="T133" s="39">
        <v>765</v>
      </c>
    </row>
    <row r="134" spans="1:20" ht="18" customHeight="1" x14ac:dyDescent="0.3">
      <c r="A134" s="67" t="s">
        <v>182</v>
      </c>
      <c r="B134" s="67"/>
      <c r="C134" s="67"/>
      <c r="D134" s="67"/>
      <c r="E134" s="67"/>
      <c r="F134" s="67"/>
      <c r="G134" s="67"/>
      <c r="H134" s="67"/>
      <c r="I134" s="67"/>
      <c r="J134" s="67"/>
      <c r="K134" s="67"/>
      <c r="L134" s="67"/>
      <c r="M134" s="67"/>
      <c r="N134" s="67"/>
      <c r="O134" s="20">
        <v>74</v>
      </c>
      <c r="P134" s="21">
        <v>10</v>
      </c>
      <c r="Q134" s="21">
        <v>4</v>
      </c>
      <c r="R134" s="49">
        <v>9040070802</v>
      </c>
      <c r="S134" s="20" t="s">
        <v>0</v>
      </c>
      <c r="T134" s="40">
        <f>T135+T136</f>
        <v>378</v>
      </c>
    </row>
    <row r="135" spans="1:20" ht="32.25" customHeight="1" x14ac:dyDescent="0.3">
      <c r="A135" s="66" t="s">
        <v>14</v>
      </c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23">
        <v>74</v>
      </c>
      <c r="P135" s="24">
        <v>10</v>
      </c>
      <c r="Q135" s="24">
        <v>4</v>
      </c>
      <c r="R135" s="45">
        <v>9040070802</v>
      </c>
      <c r="S135" s="23" t="s">
        <v>12</v>
      </c>
      <c r="T135" s="39">
        <v>3</v>
      </c>
    </row>
    <row r="136" spans="1:20" ht="19.5" customHeight="1" x14ac:dyDescent="0.3">
      <c r="A136" s="66" t="s">
        <v>27</v>
      </c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23">
        <v>74</v>
      </c>
      <c r="P136" s="24">
        <v>10</v>
      </c>
      <c r="Q136" s="24">
        <v>4</v>
      </c>
      <c r="R136" s="45">
        <v>9040070802</v>
      </c>
      <c r="S136" s="23" t="s">
        <v>26</v>
      </c>
      <c r="T136" s="39">
        <v>375</v>
      </c>
    </row>
    <row r="137" spans="1:20" ht="21" customHeight="1" x14ac:dyDescent="0.3">
      <c r="A137" s="67" t="s">
        <v>183</v>
      </c>
      <c r="B137" s="67"/>
      <c r="C137" s="67"/>
      <c r="D137" s="67"/>
      <c r="E137" s="67"/>
      <c r="F137" s="67"/>
      <c r="G137" s="67"/>
      <c r="H137" s="67"/>
      <c r="I137" s="67"/>
      <c r="J137" s="67"/>
      <c r="K137" s="67"/>
      <c r="L137" s="67"/>
      <c r="M137" s="67"/>
      <c r="N137" s="67"/>
      <c r="O137" s="20">
        <v>74</v>
      </c>
      <c r="P137" s="21">
        <v>10</v>
      </c>
      <c r="Q137" s="21">
        <v>4</v>
      </c>
      <c r="R137" s="49">
        <v>9040070803</v>
      </c>
      <c r="S137" s="20" t="s">
        <v>0</v>
      </c>
      <c r="T137" s="40">
        <f>T138+T139</f>
        <v>5065</v>
      </c>
    </row>
    <row r="138" spans="1:20" ht="30.75" customHeight="1" x14ac:dyDescent="0.3">
      <c r="A138" s="66" t="s">
        <v>14</v>
      </c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23">
        <v>74</v>
      </c>
      <c r="P138" s="24">
        <v>10</v>
      </c>
      <c r="Q138" s="24">
        <v>4</v>
      </c>
      <c r="R138" s="45">
        <v>9040070803</v>
      </c>
      <c r="S138" s="23" t="s">
        <v>12</v>
      </c>
      <c r="T138" s="39">
        <v>15</v>
      </c>
    </row>
    <row r="139" spans="1:20" ht="17.25" customHeight="1" x14ac:dyDescent="0.3">
      <c r="A139" s="66" t="s">
        <v>27</v>
      </c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23">
        <v>74</v>
      </c>
      <c r="P139" s="24">
        <v>10</v>
      </c>
      <c r="Q139" s="24">
        <v>4</v>
      </c>
      <c r="R139" s="45">
        <v>9040070803</v>
      </c>
      <c r="S139" s="23" t="s">
        <v>26</v>
      </c>
      <c r="T139" s="39">
        <v>5050</v>
      </c>
    </row>
    <row r="140" spans="1:20" ht="17.25" customHeight="1" x14ac:dyDescent="0.3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2" t="s">
        <v>19</v>
      </c>
      <c r="O140" s="20">
        <v>74</v>
      </c>
      <c r="P140" s="21">
        <v>11</v>
      </c>
      <c r="Q140" s="21"/>
      <c r="R140" s="22"/>
      <c r="S140" s="20"/>
      <c r="T140" s="40">
        <f>T141</f>
        <v>210</v>
      </c>
    </row>
    <row r="141" spans="1:20" ht="17.25" customHeight="1" x14ac:dyDescent="0.3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2" t="s">
        <v>221</v>
      </c>
      <c r="O141" s="20">
        <v>74</v>
      </c>
      <c r="P141" s="21">
        <v>11</v>
      </c>
      <c r="Q141" s="21">
        <v>2</v>
      </c>
      <c r="R141" s="22"/>
      <c r="S141" s="20"/>
      <c r="T141" s="40">
        <f>T142</f>
        <v>210</v>
      </c>
    </row>
    <row r="142" spans="1:20" ht="33.6" customHeight="1" x14ac:dyDescent="0.3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 t="s">
        <v>222</v>
      </c>
      <c r="O142" s="23">
        <v>74</v>
      </c>
      <c r="P142" s="24">
        <v>11</v>
      </c>
      <c r="Q142" s="24">
        <v>2</v>
      </c>
      <c r="R142" s="45">
        <v>1800000000</v>
      </c>
      <c r="S142" s="20"/>
      <c r="T142" s="39">
        <f>T143</f>
        <v>210</v>
      </c>
    </row>
    <row r="143" spans="1:20" ht="64.2" customHeight="1" x14ac:dyDescent="0.3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 t="s">
        <v>223</v>
      </c>
      <c r="O143" s="23">
        <v>74</v>
      </c>
      <c r="P143" s="24">
        <v>11</v>
      </c>
      <c r="Q143" s="24">
        <v>2</v>
      </c>
      <c r="R143" s="45">
        <v>1820000000</v>
      </c>
      <c r="S143" s="20"/>
      <c r="T143" s="39">
        <f>T144</f>
        <v>210</v>
      </c>
    </row>
    <row r="144" spans="1:20" ht="82.2" customHeight="1" x14ac:dyDescent="0.3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 t="s">
        <v>224</v>
      </c>
      <c r="O144" s="23">
        <v>74</v>
      </c>
      <c r="P144" s="24">
        <v>11</v>
      </c>
      <c r="Q144" s="24">
        <v>2</v>
      </c>
      <c r="R144" s="45">
        <v>1820010420</v>
      </c>
      <c r="S144" s="20"/>
      <c r="T144" s="39">
        <f>T145</f>
        <v>210</v>
      </c>
    </row>
    <row r="145" spans="1:20" ht="79.95" customHeight="1" x14ac:dyDescent="0.3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 t="s">
        <v>225</v>
      </c>
      <c r="O145" s="23">
        <v>74</v>
      </c>
      <c r="P145" s="24">
        <v>11</v>
      </c>
      <c r="Q145" s="24">
        <v>2</v>
      </c>
      <c r="R145" s="45">
        <v>1820010420</v>
      </c>
      <c r="S145" s="23">
        <v>100</v>
      </c>
      <c r="T145" s="39">
        <v>210</v>
      </c>
    </row>
    <row r="146" spans="1:20" ht="51" customHeight="1" x14ac:dyDescent="0.3">
      <c r="A146" s="67" t="s">
        <v>137</v>
      </c>
      <c r="B146" s="67"/>
      <c r="C146" s="67"/>
      <c r="D146" s="67"/>
      <c r="E146" s="67"/>
      <c r="F146" s="67"/>
      <c r="G146" s="67"/>
      <c r="H146" s="67"/>
      <c r="I146" s="67"/>
      <c r="J146" s="67"/>
      <c r="K146" s="67"/>
      <c r="L146" s="67"/>
      <c r="M146" s="67"/>
      <c r="N146" s="67"/>
      <c r="O146" s="20">
        <v>92</v>
      </c>
      <c r="P146" s="21">
        <v>0</v>
      </c>
      <c r="Q146" s="21">
        <v>0</v>
      </c>
      <c r="R146" s="22">
        <v>0</v>
      </c>
      <c r="S146" s="20">
        <v>0</v>
      </c>
      <c r="T146" s="40">
        <f>T147+T166+T172+T178+T186+T197+T208</f>
        <v>17857.400000000001</v>
      </c>
    </row>
    <row r="147" spans="1:20" ht="21" customHeight="1" x14ac:dyDescent="0.3">
      <c r="A147" s="67" t="s">
        <v>106</v>
      </c>
      <c r="B147" s="67"/>
      <c r="C147" s="67"/>
      <c r="D147" s="67"/>
      <c r="E147" s="67"/>
      <c r="F147" s="67"/>
      <c r="G147" s="67"/>
      <c r="H147" s="67"/>
      <c r="I147" s="67"/>
      <c r="J147" s="67"/>
      <c r="K147" s="67"/>
      <c r="L147" s="67"/>
      <c r="M147" s="67"/>
      <c r="N147" s="67"/>
      <c r="O147" s="20">
        <v>92</v>
      </c>
      <c r="P147" s="21">
        <v>1</v>
      </c>
      <c r="Q147" s="21">
        <v>0</v>
      </c>
      <c r="R147" s="22">
        <v>0</v>
      </c>
      <c r="S147" s="20">
        <v>0</v>
      </c>
      <c r="T147" s="40">
        <f>T148+T156</f>
        <v>5247</v>
      </c>
    </row>
    <row r="148" spans="1:20" ht="51" customHeight="1" x14ac:dyDescent="0.3">
      <c r="A148" s="67" t="s">
        <v>136</v>
      </c>
      <c r="B148" s="67"/>
      <c r="C148" s="67"/>
      <c r="D148" s="67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20">
        <v>92</v>
      </c>
      <c r="P148" s="21">
        <v>1</v>
      </c>
      <c r="Q148" s="21">
        <v>6</v>
      </c>
      <c r="R148" s="22">
        <v>0</v>
      </c>
      <c r="S148" s="20">
        <v>0</v>
      </c>
      <c r="T148" s="40">
        <f>T149</f>
        <v>3651</v>
      </c>
    </row>
    <row r="149" spans="1:20" ht="66.75" customHeight="1" x14ac:dyDescent="0.3">
      <c r="A149" s="66" t="s">
        <v>24</v>
      </c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23">
        <v>92</v>
      </c>
      <c r="P149" s="24">
        <v>1</v>
      </c>
      <c r="Q149" s="24">
        <v>6</v>
      </c>
      <c r="R149" s="25" t="s">
        <v>23</v>
      </c>
      <c r="S149" s="23" t="s">
        <v>0</v>
      </c>
      <c r="T149" s="39">
        <f>T150</f>
        <v>3651</v>
      </c>
    </row>
    <row r="150" spans="1:20" ht="30.75" customHeight="1" x14ac:dyDescent="0.3">
      <c r="A150" s="66" t="s">
        <v>102</v>
      </c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23">
        <v>92</v>
      </c>
      <c r="P150" s="24">
        <v>1</v>
      </c>
      <c r="Q150" s="24">
        <v>6</v>
      </c>
      <c r="R150" s="25" t="s">
        <v>101</v>
      </c>
      <c r="S150" s="23" t="s">
        <v>0</v>
      </c>
      <c r="T150" s="39">
        <f>T151</f>
        <v>3651</v>
      </c>
    </row>
    <row r="151" spans="1:20" ht="30" customHeight="1" x14ac:dyDescent="0.3">
      <c r="A151" s="66" t="s">
        <v>100</v>
      </c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23">
        <v>92</v>
      </c>
      <c r="P151" s="24">
        <v>1</v>
      </c>
      <c r="Q151" s="24">
        <v>6</v>
      </c>
      <c r="R151" s="25" t="s">
        <v>99</v>
      </c>
      <c r="S151" s="23" t="s">
        <v>0</v>
      </c>
      <c r="T151" s="39">
        <f>T152+T153+T155+T154</f>
        <v>3651</v>
      </c>
    </row>
    <row r="152" spans="1:20" ht="83.25" customHeight="1" x14ac:dyDescent="0.3">
      <c r="A152" s="66" t="s">
        <v>46</v>
      </c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23">
        <v>92</v>
      </c>
      <c r="P152" s="24">
        <v>1</v>
      </c>
      <c r="Q152" s="24">
        <v>6</v>
      </c>
      <c r="R152" s="25" t="s">
        <v>99</v>
      </c>
      <c r="S152" s="23" t="s">
        <v>45</v>
      </c>
      <c r="T152" s="39">
        <v>3395</v>
      </c>
    </row>
    <row r="153" spans="1:20" ht="33" customHeight="1" x14ac:dyDescent="0.3">
      <c r="A153" s="66" t="s">
        <v>14</v>
      </c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23">
        <v>92</v>
      </c>
      <c r="P153" s="24">
        <v>1</v>
      </c>
      <c r="Q153" s="24">
        <v>6</v>
      </c>
      <c r="R153" s="25" t="s">
        <v>99</v>
      </c>
      <c r="S153" s="23" t="s">
        <v>12</v>
      </c>
      <c r="T153" s="39">
        <v>249</v>
      </c>
    </row>
    <row r="154" spans="1:20" ht="22.2" customHeight="1" x14ac:dyDescent="0.3">
      <c r="A154" s="56"/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 t="s">
        <v>27</v>
      </c>
      <c r="O154" s="23">
        <v>92</v>
      </c>
      <c r="P154" s="24">
        <v>1</v>
      </c>
      <c r="Q154" s="24">
        <v>6</v>
      </c>
      <c r="R154" s="25" t="s">
        <v>99</v>
      </c>
      <c r="S154" s="23">
        <v>300</v>
      </c>
      <c r="T154" s="39">
        <v>6</v>
      </c>
    </row>
    <row r="155" spans="1:20" ht="20.25" customHeight="1" x14ac:dyDescent="0.3">
      <c r="A155" s="66" t="s">
        <v>63</v>
      </c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23">
        <v>92</v>
      </c>
      <c r="P155" s="24">
        <v>1</v>
      </c>
      <c r="Q155" s="24">
        <v>6</v>
      </c>
      <c r="R155" s="25" t="s">
        <v>99</v>
      </c>
      <c r="S155" s="23" t="s">
        <v>62</v>
      </c>
      <c r="T155" s="39">
        <v>1</v>
      </c>
    </row>
    <row r="156" spans="1:20" ht="18.75" customHeight="1" x14ac:dyDescent="0.3">
      <c r="A156" s="67" t="s">
        <v>98</v>
      </c>
      <c r="B156" s="67"/>
      <c r="C156" s="67"/>
      <c r="D156" s="67"/>
      <c r="E156" s="67"/>
      <c r="F156" s="67"/>
      <c r="G156" s="67"/>
      <c r="H156" s="67"/>
      <c r="I156" s="67"/>
      <c r="J156" s="67"/>
      <c r="K156" s="67"/>
      <c r="L156" s="67"/>
      <c r="M156" s="67"/>
      <c r="N156" s="67"/>
      <c r="O156" s="20">
        <v>92</v>
      </c>
      <c r="P156" s="21">
        <v>1</v>
      </c>
      <c r="Q156" s="21">
        <v>13</v>
      </c>
      <c r="R156" s="22">
        <v>0</v>
      </c>
      <c r="S156" s="20">
        <v>0</v>
      </c>
      <c r="T156" s="40">
        <f>T157+T162</f>
        <v>1596</v>
      </c>
    </row>
    <row r="157" spans="1:20" ht="32.25" customHeight="1" x14ac:dyDescent="0.3">
      <c r="A157" s="66" t="s">
        <v>9</v>
      </c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23">
        <v>92</v>
      </c>
      <c r="P157" s="24">
        <v>1</v>
      </c>
      <c r="Q157" s="24">
        <v>13</v>
      </c>
      <c r="R157" s="25" t="s">
        <v>8</v>
      </c>
      <c r="S157" s="23" t="s">
        <v>0</v>
      </c>
      <c r="T157" s="39">
        <f>T158</f>
        <v>1578</v>
      </c>
    </row>
    <row r="158" spans="1:20" ht="30" customHeight="1" x14ac:dyDescent="0.3">
      <c r="A158" s="66" t="s">
        <v>7</v>
      </c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23">
        <v>92</v>
      </c>
      <c r="P158" s="24">
        <v>1</v>
      </c>
      <c r="Q158" s="24">
        <v>13</v>
      </c>
      <c r="R158" s="25" t="s">
        <v>6</v>
      </c>
      <c r="S158" s="23" t="s">
        <v>0</v>
      </c>
      <c r="T158" s="39">
        <f>T159</f>
        <v>1578</v>
      </c>
    </row>
    <row r="159" spans="1:20" ht="51" customHeight="1" x14ac:dyDescent="0.3">
      <c r="A159" s="66" t="s">
        <v>135</v>
      </c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23">
        <v>92</v>
      </c>
      <c r="P159" s="24">
        <v>1</v>
      </c>
      <c r="Q159" s="24">
        <v>13</v>
      </c>
      <c r="R159" s="25" t="s">
        <v>134</v>
      </c>
      <c r="S159" s="23" t="s">
        <v>0</v>
      </c>
      <c r="T159" s="39">
        <f>T160+T161</f>
        <v>1578</v>
      </c>
    </row>
    <row r="160" spans="1:20" ht="51" customHeight="1" x14ac:dyDescent="0.3">
      <c r="A160" s="66" t="s">
        <v>46</v>
      </c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23">
        <v>92</v>
      </c>
      <c r="P160" s="24">
        <v>1</v>
      </c>
      <c r="Q160" s="24">
        <v>13</v>
      </c>
      <c r="R160" s="25" t="s">
        <v>134</v>
      </c>
      <c r="S160" s="23" t="s">
        <v>45</v>
      </c>
      <c r="T160" s="39">
        <v>1492</v>
      </c>
    </row>
    <row r="161" spans="1:20" ht="31.5" customHeight="1" x14ac:dyDescent="0.3">
      <c r="A161" s="66" t="s">
        <v>14</v>
      </c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23">
        <v>92</v>
      </c>
      <c r="P161" s="24">
        <v>1</v>
      </c>
      <c r="Q161" s="24">
        <v>13</v>
      </c>
      <c r="R161" s="25" t="s">
        <v>134</v>
      </c>
      <c r="S161" s="23" t="s">
        <v>12</v>
      </c>
      <c r="T161" s="39">
        <v>86</v>
      </c>
    </row>
    <row r="162" spans="1:20" ht="51" customHeight="1" x14ac:dyDescent="0.3">
      <c r="A162" s="67" t="s">
        <v>128</v>
      </c>
      <c r="B162" s="67"/>
      <c r="C162" s="67"/>
      <c r="D162" s="67"/>
      <c r="E162" s="67"/>
      <c r="F162" s="67"/>
      <c r="G162" s="67"/>
      <c r="H162" s="67"/>
      <c r="I162" s="67"/>
      <c r="J162" s="67"/>
      <c r="K162" s="67"/>
      <c r="L162" s="67"/>
      <c r="M162" s="67"/>
      <c r="N162" s="67"/>
      <c r="O162" s="20">
        <v>92</v>
      </c>
      <c r="P162" s="21">
        <v>1</v>
      </c>
      <c r="Q162" s="21">
        <v>13</v>
      </c>
      <c r="R162" s="22" t="s">
        <v>127</v>
      </c>
      <c r="S162" s="20" t="s">
        <v>0</v>
      </c>
      <c r="T162" s="40">
        <v>18</v>
      </c>
    </row>
    <row r="163" spans="1:20" ht="21" customHeight="1" x14ac:dyDescent="0.3">
      <c r="A163" s="67" t="s">
        <v>126</v>
      </c>
      <c r="B163" s="67"/>
      <c r="C163" s="67"/>
      <c r="D163" s="67"/>
      <c r="E163" s="67"/>
      <c r="F163" s="67"/>
      <c r="G163" s="67"/>
      <c r="H163" s="67"/>
      <c r="I163" s="67"/>
      <c r="J163" s="67"/>
      <c r="K163" s="67"/>
      <c r="L163" s="67"/>
      <c r="M163" s="67"/>
      <c r="N163" s="67"/>
      <c r="O163" s="20">
        <v>92</v>
      </c>
      <c r="P163" s="21">
        <v>1</v>
      </c>
      <c r="Q163" s="21">
        <v>13</v>
      </c>
      <c r="R163" s="22" t="s">
        <v>125</v>
      </c>
      <c r="S163" s="20" t="s">
        <v>0</v>
      </c>
      <c r="T163" s="40">
        <v>18</v>
      </c>
    </row>
    <row r="164" spans="1:20" ht="114" customHeight="1" x14ac:dyDescent="0.3">
      <c r="A164" s="66" t="s">
        <v>124</v>
      </c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23">
        <v>92</v>
      </c>
      <c r="P164" s="24">
        <v>1</v>
      </c>
      <c r="Q164" s="24">
        <v>13</v>
      </c>
      <c r="R164" s="25" t="s">
        <v>123</v>
      </c>
      <c r="S164" s="23" t="s">
        <v>0</v>
      </c>
      <c r="T164" s="39">
        <v>18</v>
      </c>
    </row>
    <row r="165" spans="1:20" ht="20.25" customHeight="1" x14ac:dyDescent="0.3">
      <c r="A165" s="66" t="s">
        <v>115</v>
      </c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23">
        <v>92</v>
      </c>
      <c r="P165" s="24">
        <v>1</v>
      </c>
      <c r="Q165" s="24">
        <v>13</v>
      </c>
      <c r="R165" s="25" t="s">
        <v>123</v>
      </c>
      <c r="S165" s="23" t="s">
        <v>113</v>
      </c>
      <c r="T165" s="39">
        <v>18</v>
      </c>
    </row>
    <row r="166" spans="1:20" ht="20.25" customHeight="1" x14ac:dyDescent="0.3">
      <c r="A166" s="67" t="s">
        <v>133</v>
      </c>
      <c r="B166" s="67"/>
      <c r="C166" s="67"/>
      <c r="D166" s="67"/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20">
        <v>92</v>
      </c>
      <c r="P166" s="21">
        <v>2</v>
      </c>
      <c r="Q166" s="21">
        <v>0</v>
      </c>
      <c r="R166" s="22">
        <v>0</v>
      </c>
      <c r="S166" s="20">
        <v>0</v>
      </c>
      <c r="T166" s="40">
        <f>T167</f>
        <v>819.4</v>
      </c>
    </row>
    <row r="167" spans="1:20" ht="20.25" customHeight="1" x14ac:dyDescent="0.3">
      <c r="A167" s="67" t="s">
        <v>132</v>
      </c>
      <c r="B167" s="67"/>
      <c r="C167" s="67"/>
      <c r="D167" s="67"/>
      <c r="E167" s="67"/>
      <c r="F167" s="67"/>
      <c r="G167" s="67"/>
      <c r="H167" s="67"/>
      <c r="I167" s="67"/>
      <c r="J167" s="67"/>
      <c r="K167" s="67"/>
      <c r="L167" s="67"/>
      <c r="M167" s="67"/>
      <c r="N167" s="67"/>
      <c r="O167" s="20">
        <v>92</v>
      </c>
      <c r="P167" s="21">
        <v>2</v>
      </c>
      <c r="Q167" s="21">
        <v>3</v>
      </c>
      <c r="R167" s="22">
        <v>0</v>
      </c>
      <c r="S167" s="20">
        <v>0</v>
      </c>
      <c r="T167" s="40">
        <f>T168</f>
        <v>819.4</v>
      </c>
    </row>
    <row r="168" spans="1:20" ht="64.5" customHeight="1" x14ac:dyDescent="0.3">
      <c r="A168" s="67" t="s">
        <v>24</v>
      </c>
      <c r="B168" s="67"/>
      <c r="C168" s="67"/>
      <c r="D168" s="67"/>
      <c r="E168" s="67"/>
      <c r="F168" s="67"/>
      <c r="G168" s="67"/>
      <c r="H168" s="67"/>
      <c r="I168" s="67"/>
      <c r="J168" s="67"/>
      <c r="K168" s="67"/>
      <c r="L168" s="67"/>
      <c r="M168" s="67"/>
      <c r="N168" s="67"/>
      <c r="O168" s="20">
        <v>92</v>
      </c>
      <c r="P168" s="21">
        <v>2</v>
      </c>
      <c r="Q168" s="21">
        <v>3</v>
      </c>
      <c r="R168" s="22" t="s">
        <v>23</v>
      </c>
      <c r="S168" s="20" t="s">
        <v>0</v>
      </c>
      <c r="T168" s="40">
        <f>T169</f>
        <v>819.4</v>
      </c>
    </row>
    <row r="169" spans="1:20" ht="32.25" customHeight="1" x14ac:dyDescent="0.3">
      <c r="A169" s="67" t="s">
        <v>22</v>
      </c>
      <c r="B169" s="67"/>
      <c r="C169" s="67"/>
      <c r="D169" s="67"/>
      <c r="E169" s="67"/>
      <c r="F169" s="67"/>
      <c r="G169" s="67"/>
      <c r="H169" s="67"/>
      <c r="I169" s="67"/>
      <c r="J169" s="67"/>
      <c r="K169" s="67"/>
      <c r="L169" s="67"/>
      <c r="M169" s="67"/>
      <c r="N169" s="67"/>
      <c r="O169" s="20">
        <v>92</v>
      </c>
      <c r="P169" s="21">
        <v>2</v>
      </c>
      <c r="Q169" s="21">
        <v>3</v>
      </c>
      <c r="R169" s="22" t="s">
        <v>21</v>
      </c>
      <c r="S169" s="20" t="s">
        <v>0</v>
      </c>
      <c r="T169" s="40">
        <f>T170</f>
        <v>819.4</v>
      </c>
    </row>
    <row r="170" spans="1:20" ht="32.25" customHeight="1" x14ac:dyDescent="0.3">
      <c r="A170" s="67" t="s">
        <v>131</v>
      </c>
      <c r="B170" s="67"/>
      <c r="C170" s="67"/>
      <c r="D170" s="67"/>
      <c r="E170" s="67"/>
      <c r="F170" s="67"/>
      <c r="G170" s="67"/>
      <c r="H170" s="67"/>
      <c r="I170" s="67"/>
      <c r="J170" s="67"/>
      <c r="K170" s="67"/>
      <c r="L170" s="67"/>
      <c r="M170" s="67"/>
      <c r="N170" s="67"/>
      <c r="O170" s="20">
        <v>92</v>
      </c>
      <c r="P170" s="21">
        <v>2</v>
      </c>
      <c r="Q170" s="21">
        <v>3</v>
      </c>
      <c r="R170" s="22" t="s">
        <v>130</v>
      </c>
      <c r="S170" s="20" t="s">
        <v>0</v>
      </c>
      <c r="T170" s="40">
        <f>T171</f>
        <v>819.4</v>
      </c>
    </row>
    <row r="171" spans="1:20" ht="18.75" customHeight="1" x14ac:dyDescent="0.3">
      <c r="A171" s="66" t="s">
        <v>115</v>
      </c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23">
        <v>92</v>
      </c>
      <c r="P171" s="24">
        <v>2</v>
      </c>
      <c r="Q171" s="24">
        <v>3</v>
      </c>
      <c r="R171" s="25" t="s">
        <v>130</v>
      </c>
      <c r="S171" s="23" t="s">
        <v>113</v>
      </c>
      <c r="T171" s="39">
        <v>819.4</v>
      </c>
    </row>
    <row r="172" spans="1:20" ht="31.5" customHeight="1" x14ac:dyDescent="0.3">
      <c r="A172" s="67" t="s">
        <v>88</v>
      </c>
      <c r="B172" s="67"/>
      <c r="C172" s="67"/>
      <c r="D172" s="67"/>
      <c r="E172" s="67"/>
      <c r="F172" s="67"/>
      <c r="G172" s="67"/>
      <c r="H172" s="67"/>
      <c r="I172" s="67"/>
      <c r="J172" s="67"/>
      <c r="K172" s="67"/>
      <c r="L172" s="67"/>
      <c r="M172" s="67"/>
      <c r="N172" s="67"/>
      <c r="O172" s="20">
        <v>92</v>
      </c>
      <c r="P172" s="21">
        <v>3</v>
      </c>
      <c r="Q172" s="21">
        <v>0</v>
      </c>
      <c r="R172" s="22">
        <v>0</v>
      </c>
      <c r="S172" s="20">
        <v>0</v>
      </c>
      <c r="T172" s="40">
        <f>T173</f>
        <v>201</v>
      </c>
    </row>
    <row r="173" spans="1:20" ht="51" customHeight="1" x14ac:dyDescent="0.3">
      <c r="A173" s="67" t="s">
        <v>87</v>
      </c>
      <c r="B173" s="67"/>
      <c r="C173" s="67"/>
      <c r="D173" s="67"/>
      <c r="E173" s="67"/>
      <c r="F173" s="67"/>
      <c r="G173" s="67"/>
      <c r="H173" s="67"/>
      <c r="I173" s="67"/>
      <c r="J173" s="67"/>
      <c r="K173" s="67"/>
      <c r="L173" s="67"/>
      <c r="M173" s="67"/>
      <c r="N173" s="67"/>
      <c r="O173" s="20">
        <v>92</v>
      </c>
      <c r="P173" s="21">
        <v>3</v>
      </c>
      <c r="Q173" s="21">
        <v>9</v>
      </c>
      <c r="R173" s="22">
        <v>0</v>
      </c>
      <c r="S173" s="20">
        <v>0</v>
      </c>
      <c r="T173" s="40">
        <f>T174</f>
        <v>201</v>
      </c>
    </row>
    <row r="174" spans="1:20" ht="50.25" customHeight="1" x14ac:dyDescent="0.3">
      <c r="A174" s="66" t="s">
        <v>128</v>
      </c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23">
        <v>92</v>
      </c>
      <c r="P174" s="24">
        <v>3</v>
      </c>
      <c r="Q174" s="24">
        <v>9</v>
      </c>
      <c r="R174" s="25" t="s">
        <v>127</v>
      </c>
      <c r="S174" s="23" t="s">
        <v>0</v>
      </c>
      <c r="T174" s="39">
        <f>T175</f>
        <v>201</v>
      </c>
    </row>
    <row r="175" spans="1:20" ht="19.5" customHeight="1" x14ac:dyDescent="0.3">
      <c r="A175" s="66" t="s">
        <v>126</v>
      </c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23">
        <v>92</v>
      </c>
      <c r="P175" s="24">
        <v>3</v>
      </c>
      <c r="Q175" s="24">
        <v>9</v>
      </c>
      <c r="R175" s="25" t="s">
        <v>125</v>
      </c>
      <c r="S175" s="23" t="s">
        <v>0</v>
      </c>
      <c r="T175" s="39">
        <f>T176</f>
        <v>201</v>
      </c>
    </row>
    <row r="176" spans="1:20" ht="111" customHeight="1" x14ac:dyDescent="0.3">
      <c r="A176" s="66" t="s">
        <v>124</v>
      </c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23">
        <v>92</v>
      </c>
      <c r="P176" s="24">
        <v>3</v>
      </c>
      <c r="Q176" s="24">
        <v>9</v>
      </c>
      <c r="R176" s="25" t="s">
        <v>123</v>
      </c>
      <c r="S176" s="23" t="s">
        <v>0</v>
      </c>
      <c r="T176" s="39">
        <f>T177</f>
        <v>201</v>
      </c>
    </row>
    <row r="177" spans="1:20" ht="21" customHeight="1" x14ac:dyDescent="0.3">
      <c r="A177" s="66" t="s">
        <v>115</v>
      </c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23">
        <v>92</v>
      </c>
      <c r="P177" s="24">
        <v>3</v>
      </c>
      <c r="Q177" s="24">
        <v>9</v>
      </c>
      <c r="R177" s="25" t="s">
        <v>123</v>
      </c>
      <c r="S177" s="23" t="s">
        <v>113</v>
      </c>
      <c r="T177" s="39">
        <v>201</v>
      </c>
    </row>
    <row r="178" spans="1:20" ht="18.75" customHeight="1" x14ac:dyDescent="0.3">
      <c r="A178" s="67" t="s">
        <v>75</v>
      </c>
      <c r="B178" s="67"/>
      <c r="C178" s="67"/>
      <c r="D178" s="67"/>
      <c r="E178" s="67"/>
      <c r="F178" s="67"/>
      <c r="G178" s="67"/>
      <c r="H178" s="67"/>
      <c r="I178" s="67"/>
      <c r="J178" s="67"/>
      <c r="K178" s="67"/>
      <c r="L178" s="67"/>
      <c r="M178" s="67"/>
      <c r="N178" s="67"/>
      <c r="O178" s="20">
        <v>92</v>
      </c>
      <c r="P178" s="21">
        <v>4</v>
      </c>
      <c r="Q178" s="21">
        <v>0</v>
      </c>
      <c r="R178" s="22">
        <v>0</v>
      </c>
      <c r="S178" s="20">
        <v>0</v>
      </c>
      <c r="T178" s="40">
        <f>T179</f>
        <v>3105</v>
      </c>
    </row>
    <row r="179" spans="1:20" ht="19.5" customHeight="1" x14ac:dyDescent="0.3">
      <c r="A179" s="67" t="s">
        <v>69</v>
      </c>
      <c r="B179" s="67"/>
      <c r="C179" s="67"/>
      <c r="D179" s="67"/>
      <c r="E179" s="67"/>
      <c r="F179" s="67"/>
      <c r="G179" s="67"/>
      <c r="H179" s="67"/>
      <c r="I179" s="67"/>
      <c r="J179" s="67"/>
      <c r="K179" s="67"/>
      <c r="L179" s="67"/>
      <c r="M179" s="67"/>
      <c r="N179" s="67"/>
      <c r="O179" s="20">
        <v>92</v>
      </c>
      <c r="P179" s="21">
        <v>4</v>
      </c>
      <c r="Q179" s="21">
        <v>9</v>
      </c>
      <c r="R179" s="22">
        <v>0</v>
      </c>
      <c r="S179" s="20">
        <v>0</v>
      </c>
      <c r="T179" s="40">
        <f>T180+T184</f>
        <v>3105</v>
      </c>
    </row>
    <row r="180" spans="1:20" ht="51" customHeight="1" x14ac:dyDescent="0.3">
      <c r="A180" s="66" t="s">
        <v>128</v>
      </c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23">
        <v>92</v>
      </c>
      <c r="P180" s="24">
        <v>4</v>
      </c>
      <c r="Q180" s="24">
        <v>9</v>
      </c>
      <c r="R180" s="25" t="s">
        <v>127</v>
      </c>
      <c r="S180" s="23" t="s">
        <v>0</v>
      </c>
      <c r="T180" s="39">
        <f>T181</f>
        <v>2163</v>
      </c>
    </row>
    <row r="181" spans="1:20" ht="20.25" customHeight="1" x14ac:dyDescent="0.3">
      <c r="A181" s="66" t="s">
        <v>126</v>
      </c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23">
        <v>92</v>
      </c>
      <c r="P181" s="24">
        <v>4</v>
      </c>
      <c r="Q181" s="24">
        <v>9</v>
      </c>
      <c r="R181" s="25" t="s">
        <v>125</v>
      </c>
      <c r="S181" s="23" t="s">
        <v>0</v>
      </c>
      <c r="T181" s="39">
        <f>T182</f>
        <v>2163</v>
      </c>
    </row>
    <row r="182" spans="1:20" ht="111" customHeight="1" x14ac:dyDescent="0.3">
      <c r="A182" s="66" t="s">
        <v>124</v>
      </c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23">
        <v>92</v>
      </c>
      <c r="P182" s="24">
        <v>4</v>
      </c>
      <c r="Q182" s="24">
        <v>9</v>
      </c>
      <c r="R182" s="25" t="s">
        <v>123</v>
      </c>
      <c r="S182" s="23" t="s">
        <v>0</v>
      </c>
      <c r="T182" s="39">
        <f>T183</f>
        <v>2163</v>
      </c>
    </row>
    <row r="183" spans="1:20" ht="23.25" customHeight="1" x14ac:dyDescent="0.3">
      <c r="A183" s="66" t="s">
        <v>115</v>
      </c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23">
        <v>92</v>
      </c>
      <c r="P183" s="24">
        <v>4</v>
      </c>
      <c r="Q183" s="24">
        <v>9</v>
      </c>
      <c r="R183" s="25" t="s">
        <v>123</v>
      </c>
      <c r="S183" s="23" t="s">
        <v>113</v>
      </c>
      <c r="T183" s="39">
        <v>2163</v>
      </c>
    </row>
    <row r="184" spans="1:20" ht="52.2" customHeight="1" x14ac:dyDescent="0.3">
      <c r="A184" s="65"/>
      <c r="B184" s="65"/>
      <c r="C184" s="65"/>
      <c r="D184" s="65"/>
      <c r="E184" s="65"/>
      <c r="F184" s="65"/>
      <c r="G184" s="65"/>
      <c r="H184" s="65"/>
      <c r="I184" s="65"/>
      <c r="J184" s="65"/>
      <c r="K184" s="65"/>
      <c r="L184" s="65"/>
      <c r="M184" s="65"/>
      <c r="N184" s="63" t="s">
        <v>263</v>
      </c>
      <c r="O184" s="23">
        <v>92</v>
      </c>
      <c r="P184" s="24">
        <v>4</v>
      </c>
      <c r="Q184" s="24">
        <v>9</v>
      </c>
      <c r="R184" s="45" t="s">
        <v>264</v>
      </c>
      <c r="S184" s="23"/>
      <c r="T184" s="39">
        <f>T185</f>
        <v>942</v>
      </c>
    </row>
    <row r="185" spans="1:20" ht="23.25" customHeight="1" x14ac:dyDescent="0.3">
      <c r="A185" s="65"/>
      <c r="B185" s="65"/>
      <c r="C185" s="65"/>
      <c r="D185" s="65"/>
      <c r="E185" s="65"/>
      <c r="F185" s="65"/>
      <c r="G185" s="65"/>
      <c r="H185" s="65"/>
      <c r="I185" s="65"/>
      <c r="J185" s="65"/>
      <c r="K185" s="65"/>
      <c r="L185" s="65"/>
      <c r="M185" s="65"/>
      <c r="N185" s="63" t="s">
        <v>262</v>
      </c>
      <c r="O185" s="23">
        <v>92</v>
      </c>
      <c r="P185" s="24">
        <v>4</v>
      </c>
      <c r="Q185" s="24">
        <v>9</v>
      </c>
      <c r="R185" s="45" t="s">
        <v>264</v>
      </c>
      <c r="S185" s="23">
        <v>500</v>
      </c>
      <c r="T185" s="39">
        <v>942</v>
      </c>
    </row>
    <row r="186" spans="1:20" ht="20.25" customHeight="1" x14ac:dyDescent="0.3">
      <c r="A186" s="67" t="s">
        <v>61</v>
      </c>
      <c r="B186" s="67"/>
      <c r="C186" s="67"/>
      <c r="D186" s="67"/>
      <c r="E186" s="67"/>
      <c r="F186" s="67"/>
      <c r="G186" s="67"/>
      <c r="H186" s="67"/>
      <c r="I186" s="67"/>
      <c r="J186" s="67"/>
      <c r="K186" s="67"/>
      <c r="L186" s="67"/>
      <c r="M186" s="67"/>
      <c r="N186" s="67"/>
      <c r="O186" s="20">
        <v>92</v>
      </c>
      <c r="P186" s="21">
        <v>5</v>
      </c>
      <c r="Q186" s="21">
        <v>0</v>
      </c>
      <c r="R186" s="22">
        <v>0</v>
      </c>
      <c r="S186" s="20">
        <v>0</v>
      </c>
      <c r="T186" s="40">
        <f>T187+T192</f>
        <v>692</v>
      </c>
    </row>
    <row r="187" spans="1:20" ht="21.75" customHeight="1" x14ac:dyDescent="0.3">
      <c r="A187" s="67" t="s">
        <v>60</v>
      </c>
      <c r="B187" s="67"/>
      <c r="C187" s="67"/>
      <c r="D187" s="67"/>
      <c r="E187" s="67"/>
      <c r="F187" s="67"/>
      <c r="G187" s="67"/>
      <c r="H187" s="67"/>
      <c r="I187" s="67"/>
      <c r="J187" s="67"/>
      <c r="K187" s="67"/>
      <c r="L187" s="67"/>
      <c r="M187" s="67"/>
      <c r="N187" s="67"/>
      <c r="O187" s="20">
        <v>92</v>
      </c>
      <c r="P187" s="21">
        <v>5</v>
      </c>
      <c r="Q187" s="21">
        <v>2</v>
      </c>
      <c r="R187" s="22">
        <v>0</v>
      </c>
      <c r="S187" s="20">
        <v>0</v>
      </c>
      <c r="T187" s="40">
        <v>27</v>
      </c>
    </row>
    <row r="188" spans="1:20" ht="51" customHeight="1" x14ac:dyDescent="0.3">
      <c r="A188" s="66" t="s">
        <v>128</v>
      </c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23">
        <v>92</v>
      </c>
      <c r="P188" s="24">
        <v>5</v>
      </c>
      <c r="Q188" s="24">
        <v>2</v>
      </c>
      <c r="R188" s="25" t="s">
        <v>127</v>
      </c>
      <c r="S188" s="23" t="s">
        <v>0</v>
      </c>
      <c r="T188" s="39">
        <v>27</v>
      </c>
    </row>
    <row r="189" spans="1:20" ht="19.5" customHeight="1" x14ac:dyDescent="0.3">
      <c r="A189" s="66" t="s">
        <v>126</v>
      </c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23">
        <v>92</v>
      </c>
      <c r="P189" s="24">
        <v>5</v>
      </c>
      <c r="Q189" s="24">
        <v>2</v>
      </c>
      <c r="R189" s="25" t="s">
        <v>125</v>
      </c>
      <c r="S189" s="23" t="s">
        <v>0</v>
      </c>
      <c r="T189" s="39">
        <v>27</v>
      </c>
    </row>
    <row r="190" spans="1:20" ht="97.5" customHeight="1" x14ac:dyDescent="0.3">
      <c r="A190" s="66" t="s">
        <v>124</v>
      </c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23">
        <v>92</v>
      </c>
      <c r="P190" s="24">
        <v>5</v>
      </c>
      <c r="Q190" s="24">
        <v>2</v>
      </c>
      <c r="R190" s="25" t="s">
        <v>123</v>
      </c>
      <c r="S190" s="23" t="s">
        <v>0</v>
      </c>
      <c r="T190" s="39">
        <v>27</v>
      </c>
    </row>
    <row r="191" spans="1:20" ht="19.5" customHeight="1" x14ac:dyDescent="0.3">
      <c r="A191" s="66" t="s">
        <v>115</v>
      </c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23">
        <v>92</v>
      </c>
      <c r="P191" s="24">
        <v>5</v>
      </c>
      <c r="Q191" s="24">
        <v>2</v>
      </c>
      <c r="R191" s="25" t="s">
        <v>123</v>
      </c>
      <c r="S191" s="23" t="s">
        <v>113</v>
      </c>
      <c r="T191" s="39">
        <v>27</v>
      </c>
    </row>
    <row r="192" spans="1:20" ht="20.25" customHeight="1" x14ac:dyDescent="0.3">
      <c r="A192" s="67" t="s">
        <v>129</v>
      </c>
      <c r="B192" s="67"/>
      <c r="C192" s="67"/>
      <c r="D192" s="67"/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20">
        <v>92</v>
      </c>
      <c r="P192" s="21">
        <v>5</v>
      </c>
      <c r="Q192" s="21">
        <v>3</v>
      </c>
      <c r="R192" s="22">
        <v>0</v>
      </c>
      <c r="S192" s="20">
        <v>0</v>
      </c>
      <c r="T192" s="40">
        <f>T193</f>
        <v>665</v>
      </c>
    </row>
    <row r="193" spans="1:20" ht="51" customHeight="1" x14ac:dyDescent="0.3">
      <c r="A193" s="66" t="s">
        <v>128</v>
      </c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23">
        <v>92</v>
      </c>
      <c r="P193" s="24">
        <v>5</v>
      </c>
      <c r="Q193" s="24">
        <v>3</v>
      </c>
      <c r="R193" s="25" t="s">
        <v>127</v>
      </c>
      <c r="S193" s="23" t="s">
        <v>0</v>
      </c>
      <c r="T193" s="39">
        <f>T194</f>
        <v>665</v>
      </c>
    </row>
    <row r="194" spans="1:20" ht="17.25" customHeight="1" x14ac:dyDescent="0.3">
      <c r="A194" s="66" t="s">
        <v>126</v>
      </c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23">
        <v>92</v>
      </c>
      <c r="P194" s="24">
        <v>5</v>
      </c>
      <c r="Q194" s="24">
        <v>3</v>
      </c>
      <c r="R194" s="25" t="s">
        <v>125</v>
      </c>
      <c r="S194" s="23" t="s">
        <v>0</v>
      </c>
      <c r="T194" s="39">
        <f>T195</f>
        <v>665</v>
      </c>
    </row>
    <row r="195" spans="1:20" ht="111.75" customHeight="1" x14ac:dyDescent="0.3">
      <c r="A195" s="66" t="s">
        <v>124</v>
      </c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23">
        <v>92</v>
      </c>
      <c r="P195" s="24">
        <v>5</v>
      </c>
      <c r="Q195" s="24">
        <v>3</v>
      </c>
      <c r="R195" s="25" t="s">
        <v>123</v>
      </c>
      <c r="S195" s="23" t="s">
        <v>0</v>
      </c>
      <c r="T195" s="39">
        <f>T196</f>
        <v>665</v>
      </c>
    </row>
    <row r="196" spans="1:20" ht="20.25" customHeight="1" x14ac:dyDescent="0.3">
      <c r="A196" s="66" t="s">
        <v>115</v>
      </c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23">
        <v>92</v>
      </c>
      <c r="P196" s="24">
        <v>5</v>
      </c>
      <c r="Q196" s="24">
        <v>3</v>
      </c>
      <c r="R196" s="25" t="s">
        <v>123</v>
      </c>
      <c r="S196" s="23" t="s">
        <v>113</v>
      </c>
      <c r="T196" s="39">
        <v>665</v>
      </c>
    </row>
    <row r="197" spans="1:20" ht="18.75" customHeight="1" x14ac:dyDescent="0.3">
      <c r="A197" s="67" t="s">
        <v>43</v>
      </c>
      <c r="B197" s="67"/>
      <c r="C197" s="67"/>
      <c r="D197" s="67"/>
      <c r="E197" s="67"/>
      <c r="F197" s="67"/>
      <c r="G197" s="67"/>
      <c r="H197" s="67"/>
      <c r="I197" s="67"/>
      <c r="J197" s="67"/>
      <c r="K197" s="67"/>
      <c r="L197" s="67"/>
      <c r="M197" s="67"/>
      <c r="N197" s="67"/>
      <c r="O197" s="20">
        <v>92</v>
      </c>
      <c r="P197" s="21">
        <v>8</v>
      </c>
      <c r="Q197" s="21">
        <v>0</v>
      </c>
      <c r="R197" s="22">
        <v>0</v>
      </c>
      <c r="S197" s="20">
        <v>0</v>
      </c>
      <c r="T197" s="40">
        <f>T203+T198</f>
        <v>1154</v>
      </c>
    </row>
    <row r="198" spans="1:20" ht="18.75" customHeight="1" x14ac:dyDescent="0.3">
      <c r="A198" s="64"/>
      <c r="B198" s="64"/>
      <c r="C198" s="64"/>
      <c r="D198" s="64"/>
      <c r="E198" s="64"/>
      <c r="F198" s="64"/>
      <c r="G198" s="64"/>
      <c r="H198" s="64"/>
      <c r="I198" s="64"/>
      <c r="J198" s="64"/>
      <c r="K198" s="64"/>
      <c r="L198" s="64"/>
      <c r="M198" s="64"/>
      <c r="N198" s="64" t="s">
        <v>42</v>
      </c>
      <c r="O198" s="20">
        <v>92</v>
      </c>
      <c r="P198" s="21">
        <v>8</v>
      </c>
      <c r="Q198" s="21">
        <v>1</v>
      </c>
      <c r="R198" s="22"/>
      <c r="S198" s="20"/>
      <c r="T198" s="40">
        <f>T199</f>
        <v>919</v>
      </c>
    </row>
    <row r="199" spans="1:20" ht="48" customHeight="1" x14ac:dyDescent="0.3">
      <c r="A199" s="64"/>
      <c r="B199" s="64"/>
      <c r="C199" s="64"/>
      <c r="D199" s="64"/>
      <c r="E199" s="64"/>
      <c r="F199" s="64"/>
      <c r="G199" s="64"/>
      <c r="H199" s="64"/>
      <c r="I199" s="64"/>
      <c r="J199" s="64"/>
      <c r="K199" s="64"/>
      <c r="L199" s="64"/>
      <c r="M199" s="64"/>
      <c r="N199" s="62" t="s">
        <v>265</v>
      </c>
      <c r="O199" s="23">
        <v>92</v>
      </c>
      <c r="P199" s="21">
        <v>8</v>
      </c>
      <c r="Q199" s="21">
        <v>1</v>
      </c>
      <c r="R199" s="49" t="s">
        <v>268</v>
      </c>
      <c r="S199" s="20"/>
      <c r="T199" s="39">
        <f>T200</f>
        <v>919</v>
      </c>
    </row>
    <row r="200" spans="1:20" ht="67.8" customHeight="1" x14ac:dyDescent="0.3">
      <c r="A200" s="64"/>
      <c r="B200" s="64"/>
      <c r="C200" s="64"/>
      <c r="D200" s="64"/>
      <c r="E200" s="64"/>
      <c r="F200" s="64"/>
      <c r="G200" s="64"/>
      <c r="H200" s="64"/>
      <c r="I200" s="64"/>
      <c r="J200" s="64"/>
      <c r="K200" s="64"/>
      <c r="L200" s="64"/>
      <c r="M200" s="64"/>
      <c r="N200" s="63" t="s">
        <v>266</v>
      </c>
      <c r="O200" s="23">
        <v>92</v>
      </c>
      <c r="P200" s="24">
        <v>8</v>
      </c>
      <c r="Q200" s="24">
        <v>1</v>
      </c>
      <c r="R200" s="45" t="s">
        <v>269</v>
      </c>
      <c r="S200" s="23"/>
      <c r="T200" s="39">
        <f>T201</f>
        <v>919</v>
      </c>
    </row>
    <row r="201" spans="1:20" ht="49.8" customHeight="1" x14ac:dyDescent="0.3">
      <c r="A201" s="64"/>
      <c r="B201" s="64"/>
      <c r="C201" s="64"/>
      <c r="D201" s="64"/>
      <c r="E201" s="64"/>
      <c r="F201" s="64"/>
      <c r="G201" s="64"/>
      <c r="H201" s="64"/>
      <c r="I201" s="64"/>
      <c r="J201" s="64"/>
      <c r="K201" s="64"/>
      <c r="L201" s="64"/>
      <c r="M201" s="64"/>
      <c r="N201" s="63" t="s">
        <v>267</v>
      </c>
      <c r="O201" s="23">
        <v>92</v>
      </c>
      <c r="P201" s="24">
        <v>8</v>
      </c>
      <c r="Q201" s="24">
        <v>1</v>
      </c>
      <c r="R201" s="45" t="s">
        <v>270</v>
      </c>
      <c r="S201" s="23"/>
      <c r="T201" s="39">
        <f>T202</f>
        <v>919</v>
      </c>
    </row>
    <row r="202" spans="1:20" ht="18.75" customHeight="1" x14ac:dyDescent="0.3">
      <c r="A202" s="64"/>
      <c r="B202" s="64"/>
      <c r="C202" s="64"/>
      <c r="D202" s="64"/>
      <c r="E202" s="64"/>
      <c r="F202" s="64"/>
      <c r="G202" s="64"/>
      <c r="H202" s="64"/>
      <c r="I202" s="64"/>
      <c r="J202" s="64"/>
      <c r="K202" s="64"/>
      <c r="L202" s="64"/>
      <c r="M202" s="64"/>
      <c r="N202" s="63" t="s">
        <v>115</v>
      </c>
      <c r="O202" s="23">
        <v>92</v>
      </c>
      <c r="P202" s="24">
        <v>8</v>
      </c>
      <c r="Q202" s="24">
        <v>1</v>
      </c>
      <c r="R202" s="45" t="s">
        <v>270</v>
      </c>
      <c r="S202" s="23">
        <v>500</v>
      </c>
      <c r="T202" s="39">
        <v>919</v>
      </c>
    </row>
    <row r="203" spans="1:20" ht="32.25" customHeight="1" x14ac:dyDescent="0.3">
      <c r="A203" s="67" t="s">
        <v>39</v>
      </c>
      <c r="B203" s="67"/>
      <c r="C203" s="67"/>
      <c r="D203" s="67"/>
      <c r="E203" s="67"/>
      <c r="F203" s="67"/>
      <c r="G203" s="67"/>
      <c r="H203" s="67"/>
      <c r="I203" s="67"/>
      <c r="J203" s="67"/>
      <c r="K203" s="67"/>
      <c r="L203" s="67"/>
      <c r="M203" s="67"/>
      <c r="N203" s="67"/>
      <c r="O203" s="20">
        <v>92</v>
      </c>
      <c r="P203" s="21">
        <v>8</v>
      </c>
      <c r="Q203" s="21">
        <v>4</v>
      </c>
      <c r="R203" s="22">
        <v>0</v>
      </c>
      <c r="S203" s="20">
        <v>0</v>
      </c>
      <c r="T203" s="40">
        <f>T204</f>
        <v>235</v>
      </c>
    </row>
    <row r="204" spans="1:20" ht="51" customHeight="1" x14ac:dyDescent="0.3">
      <c r="A204" s="66" t="s">
        <v>128</v>
      </c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23">
        <v>92</v>
      </c>
      <c r="P204" s="24">
        <v>8</v>
      </c>
      <c r="Q204" s="24">
        <v>4</v>
      </c>
      <c r="R204" s="25" t="s">
        <v>127</v>
      </c>
      <c r="S204" s="23" t="s">
        <v>0</v>
      </c>
      <c r="T204" s="39">
        <f>T205</f>
        <v>235</v>
      </c>
    </row>
    <row r="205" spans="1:20" ht="18.75" customHeight="1" x14ac:dyDescent="0.3">
      <c r="A205" s="66" t="s">
        <v>126</v>
      </c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23">
        <v>92</v>
      </c>
      <c r="P205" s="24">
        <v>8</v>
      </c>
      <c r="Q205" s="24">
        <v>4</v>
      </c>
      <c r="R205" s="25" t="s">
        <v>125</v>
      </c>
      <c r="S205" s="23" t="s">
        <v>0</v>
      </c>
      <c r="T205" s="39">
        <f>T206</f>
        <v>235</v>
      </c>
    </row>
    <row r="206" spans="1:20" ht="99" customHeight="1" x14ac:dyDescent="0.3">
      <c r="A206" s="66" t="s">
        <v>124</v>
      </c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23">
        <v>92</v>
      </c>
      <c r="P206" s="24">
        <v>8</v>
      </c>
      <c r="Q206" s="24">
        <v>4</v>
      </c>
      <c r="R206" s="25" t="s">
        <v>123</v>
      </c>
      <c r="S206" s="23" t="s">
        <v>0</v>
      </c>
      <c r="T206" s="39">
        <f>T207</f>
        <v>235</v>
      </c>
    </row>
    <row r="207" spans="1:20" ht="19.5" customHeight="1" x14ac:dyDescent="0.3">
      <c r="A207" s="66" t="s">
        <v>115</v>
      </c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23">
        <v>92</v>
      </c>
      <c r="P207" s="24">
        <v>8</v>
      </c>
      <c r="Q207" s="24">
        <v>4</v>
      </c>
      <c r="R207" s="25" t="s">
        <v>123</v>
      </c>
      <c r="S207" s="23" t="s">
        <v>113</v>
      </c>
      <c r="T207" s="39">
        <v>235</v>
      </c>
    </row>
    <row r="208" spans="1:20" ht="51" customHeight="1" x14ac:dyDescent="0.3">
      <c r="A208" s="67" t="s">
        <v>122</v>
      </c>
      <c r="B208" s="67"/>
      <c r="C208" s="67"/>
      <c r="D208" s="67"/>
      <c r="E208" s="67"/>
      <c r="F208" s="67"/>
      <c r="G208" s="67"/>
      <c r="H208" s="67"/>
      <c r="I208" s="67"/>
      <c r="J208" s="67"/>
      <c r="K208" s="67"/>
      <c r="L208" s="67"/>
      <c r="M208" s="67"/>
      <c r="N208" s="67"/>
      <c r="O208" s="20">
        <v>92</v>
      </c>
      <c r="P208" s="21">
        <v>14</v>
      </c>
      <c r="Q208" s="21">
        <v>0</v>
      </c>
      <c r="R208" s="22">
        <v>0</v>
      </c>
      <c r="S208" s="20">
        <v>0</v>
      </c>
      <c r="T208" s="40">
        <f>T209+T213</f>
        <v>6639</v>
      </c>
    </row>
    <row r="209" spans="1:20" ht="51" customHeight="1" x14ac:dyDescent="0.3">
      <c r="A209" s="67" t="s">
        <v>121</v>
      </c>
      <c r="B209" s="67"/>
      <c r="C209" s="67"/>
      <c r="D209" s="67"/>
      <c r="E209" s="67"/>
      <c r="F209" s="67"/>
      <c r="G209" s="67"/>
      <c r="H209" s="67"/>
      <c r="I209" s="67"/>
      <c r="J209" s="67"/>
      <c r="K209" s="67"/>
      <c r="L209" s="67"/>
      <c r="M209" s="67"/>
      <c r="N209" s="67"/>
      <c r="O209" s="20">
        <v>92</v>
      </c>
      <c r="P209" s="21">
        <v>14</v>
      </c>
      <c r="Q209" s="21">
        <v>1</v>
      </c>
      <c r="R209" s="22">
        <v>0</v>
      </c>
      <c r="S209" s="20">
        <v>0</v>
      </c>
      <c r="T209" s="40">
        <f>T210</f>
        <v>611</v>
      </c>
    </row>
    <row r="210" spans="1:20" ht="63.75" customHeight="1" x14ac:dyDescent="0.3">
      <c r="A210" s="66" t="s">
        <v>118</v>
      </c>
      <c r="B210" s="66"/>
      <c r="C210" s="66"/>
      <c r="D210" s="66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23">
        <v>92</v>
      </c>
      <c r="P210" s="24">
        <v>14</v>
      </c>
      <c r="Q210" s="24">
        <v>1</v>
      </c>
      <c r="R210" s="25" t="s">
        <v>117</v>
      </c>
      <c r="S210" s="23" t="s">
        <v>0</v>
      </c>
      <c r="T210" s="39">
        <f>T211</f>
        <v>611</v>
      </c>
    </row>
    <row r="211" spans="1:20" ht="22.5" customHeight="1" x14ac:dyDescent="0.3">
      <c r="A211" s="66" t="s">
        <v>199</v>
      </c>
      <c r="B211" s="66"/>
      <c r="C211" s="66"/>
      <c r="D211" s="66"/>
      <c r="E211" s="66"/>
      <c r="F211" s="66"/>
      <c r="G211" s="66"/>
      <c r="H211" s="66"/>
      <c r="I211" s="66"/>
      <c r="J211" s="66"/>
      <c r="K211" s="66"/>
      <c r="L211" s="66"/>
      <c r="M211" s="66"/>
      <c r="N211" s="66"/>
      <c r="O211" s="23">
        <v>92</v>
      </c>
      <c r="P211" s="24">
        <v>14</v>
      </c>
      <c r="Q211" s="24">
        <v>1</v>
      </c>
      <c r="R211" s="25" t="s">
        <v>120</v>
      </c>
      <c r="S211" s="23" t="s">
        <v>0</v>
      </c>
      <c r="T211" s="39">
        <f>T212</f>
        <v>611</v>
      </c>
    </row>
    <row r="212" spans="1:20" ht="16.5" customHeight="1" x14ac:dyDescent="0.3">
      <c r="A212" s="66" t="s">
        <v>115</v>
      </c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23">
        <v>92</v>
      </c>
      <c r="P212" s="24">
        <v>14</v>
      </c>
      <c r="Q212" s="24">
        <v>1</v>
      </c>
      <c r="R212" s="25" t="s">
        <v>120</v>
      </c>
      <c r="S212" s="23" t="s">
        <v>113</v>
      </c>
      <c r="T212" s="39">
        <v>611</v>
      </c>
    </row>
    <row r="213" spans="1:20" ht="18" customHeight="1" x14ac:dyDescent="0.3">
      <c r="A213" s="67" t="s">
        <v>119</v>
      </c>
      <c r="B213" s="67"/>
      <c r="C213" s="67"/>
      <c r="D213" s="67"/>
      <c r="E213" s="67"/>
      <c r="F213" s="67"/>
      <c r="G213" s="67"/>
      <c r="H213" s="67"/>
      <c r="I213" s="67"/>
      <c r="J213" s="67"/>
      <c r="K213" s="67"/>
      <c r="L213" s="67"/>
      <c r="M213" s="67"/>
      <c r="N213" s="67"/>
      <c r="O213" s="20">
        <v>92</v>
      </c>
      <c r="P213" s="21">
        <v>14</v>
      </c>
      <c r="Q213" s="21">
        <v>2</v>
      </c>
      <c r="R213" s="22">
        <v>0</v>
      </c>
      <c r="S213" s="20">
        <v>0</v>
      </c>
      <c r="T213" s="40">
        <f>T214</f>
        <v>6028</v>
      </c>
    </row>
    <row r="214" spans="1:20" ht="61.5" customHeight="1" x14ac:dyDescent="0.3">
      <c r="A214" s="66" t="s">
        <v>118</v>
      </c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6"/>
      <c r="M214" s="66"/>
      <c r="N214" s="66"/>
      <c r="O214" s="20">
        <v>92</v>
      </c>
      <c r="P214" s="21">
        <v>14</v>
      </c>
      <c r="Q214" s="21">
        <v>2</v>
      </c>
      <c r="R214" s="22" t="s">
        <v>117</v>
      </c>
      <c r="S214" s="20" t="s">
        <v>0</v>
      </c>
      <c r="T214" s="40">
        <f>T215</f>
        <v>6028</v>
      </c>
    </row>
    <row r="215" spans="1:20" ht="30" customHeight="1" x14ac:dyDescent="0.3">
      <c r="A215" s="66" t="s">
        <v>116</v>
      </c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23">
        <v>92</v>
      </c>
      <c r="P215" s="24">
        <v>14</v>
      </c>
      <c r="Q215" s="24">
        <v>2</v>
      </c>
      <c r="R215" s="25" t="s">
        <v>114</v>
      </c>
      <c r="S215" s="23" t="s">
        <v>0</v>
      </c>
      <c r="T215" s="39">
        <f>T216</f>
        <v>6028</v>
      </c>
    </row>
    <row r="216" spans="1:20" ht="18.75" customHeight="1" x14ac:dyDescent="0.3">
      <c r="A216" s="66" t="s">
        <v>115</v>
      </c>
      <c r="B216" s="66"/>
      <c r="C216" s="66"/>
      <c r="D216" s="66"/>
      <c r="E216" s="66"/>
      <c r="F216" s="66"/>
      <c r="G216" s="66"/>
      <c r="H216" s="66"/>
      <c r="I216" s="66"/>
      <c r="J216" s="66"/>
      <c r="K216" s="66"/>
      <c r="L216" s="66"/>
      <c r="M216" s="66"/>
      <c r="N216" s="66"/>
      <c r="O216" s="23">
        <v>92</v>
      </c>
      <c r="P216" s="24">
        <v>14</v>
      </c>
      <c r="Q216" s="24">
        <v>2</v>
      </c>
      <c r="R216" s="25" t="s">
        <v>114</v>
      </c>
      <c r="S216" s="23" t="s">
        <v>113</v>
      </c>
      <c r="T216" s="39">
        <v>6028</v>
      </c>
    </row>
    <row r="217" spans="1:20" ht="51" customHeight="1" x14ac:dyDescent="0.3">
      <c r="A217" s="67" t="s">
        <v>112</v>
      </c>
      <c r="B217" s="67"/>
      <c r="C217" s="67"/>
      <c r="D217" s="67"/>
      <c r="E217" s="67"/>
      <c r="F217" s="67"/>
      <c r="G217" s="67"/>
      <c r="H217" s="67"/>
      <c r="I217" s="67"/>
      <c r="J217" s="67"/>
      <c r="K217" s="67"/>
      <c r="L217" s="67"/>
      <c r="M217" s="67"/>
      <c r="N217" s="67"/>
      <c r="O217" s="20">
        <v>166</v>
      </c>
      <c r="P217" s="21">
        <v>0</v>
      </c>
      <c r="Q217" s="21">
        <v>0</v>
      </c>
      <c r="R217" s="22">
        <v>0</v>
      </c>
      <c r="S217" s="20">
        <v>0</v>
      </c>
      <c r="T217" s="40">
        <f>T218</f>
        <v>572</v>
      </c>
    </row>
    <row r="218" spans="1:20" ht="18" customHeight="1" x14ac:dyDescent="0.3">
      <c r="A218" s="67" t="s">
        <v>106</v>
      </c>
      <c r="B218" s="67"/>
      <c r="C218" s="67"/>
      <c r="D218" s="67"/>
      <c r="E218" s="67"/>
      <c r="F218" s="67"/>
      <c r="G218" s="67"/>
      <c r="H218" s="67"/>
      <c r="I218" s="67"/>
      <c r="J218" s="67"/>
      <c r="K218" s="67"/>
      <c r="L218" s="67"/>
      <c r="M218" s="67"/>
      <c r="N218" s="67"/>
      <c r="O218" s="20">
        <v>166</v>
      </c>
      <c r="P218" s="21">
        <v>1</v>
      </c>
      <c r="Q218" s="21">
        <v>0</v>
      </c>
      <c r="R218" s="22">
        <v>0</v>
      </c>
      <c r="S218" s="20">
        <v>0</v>
      </c>
      <c r="T218" s="40">
        <f>T219</f>
        <v>572</v>
      </c>
    </row>
    <row r="219" spans="1:20" ht="19.5" customHeight="1" x14ac:dyDescent="0.3">
      <c r="A219" s="67" t="s">
        <v>98</v>
      </c>
      <c r="B219" s="67"/>
      <c r="C219" s="67"/>
      <c r="D219" s="67"/>
      <c r="E219" s="67"/>
      <c r="F219" s="67"/>
      <c r="G219" s="67"/>
      <c r="H219" s="67"/>
      <c r="I219" s="67"/>
      <c r="J219" s="67"/>
      <c r="K219" s="67"/>
      <c r="L219" s="67"/>
      <c r="M219" s="67"/>
      <c r="N219" s="67"/>
      <c r="O219" s="20">
        <v>166</v>
      </c>
      <c r="P219" s="21">
        <v>1</v>
      </c>
      <c r="Q219" s="21">
        <v>13</v>
      </c>
      <c r="R219" s="22">
        <v>0</v>
      </c>
      <c r="S219" s="20">
        <v>0</v>
      </c>
      <c r="T219" s="40">
        <f>T220+T225</f>
        <v>572</v>
      </c>
    </row>
    <row r="220" spans="1:20" ht="19.5" customHeight="1" x14ac:dyDescent="0.3">
      <c r="A220" s="66" t="s">
        <v>68</v>
      </c>
      <c r="B220" s="66"/>
      <c r="C220" s="66"/>
      <c r="D220" s="66"/>
      <c r="E220" s="66"/>
      <c r="F220" s="66"/>
      <c r="G220" s="66"/>
      <c r="H220" s="66"/>
      <c r="I220" s="66"/>
      <c r="J220" s="66"/>
      <c r="K220" s="66"/>
      <c r="L220" s="66"/>
      <c r="M220" s="66"/>
      <c r="N220" s="66"/>
      <c r="O220" s="23">
        <v>166</v>
      </c>
      <c r="P220" s="24">
        <v>1</v>
      </c>
      <c r="Q220" s="24">
        <v>13</v>
      </c>
      <c r="R220" s="25" t="s">
        <v>67</v>
      </c>
      <c r="S220" s="23" t="s">
        <v>0</v>
      </c>
      <c r="T220" s="39">
        <f>T221</f>
        <v>572</v>
      </c>
    </row>
    <row r="221" spans="1:20" ht="33.75" customHeight="1" x14ac:dyDescent="0.3">
      <c r="A221" s="66" t="s">
        <v>111</v>
      </c>
      <c r="B221" s="66"/>
      <c r="C221" s="66"/>
      <c r="D221" s="66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23">
        <v>166</v>
      </c>
      <c r="P221" s="24">
        <v>1</v>
      </c>
      <c r="Q221" s="24">
        <v>13</v>
      </c>
      <c r="R221" s="25" t="s">
        <v>110</v>
      </c>
      <c r="S221" s="23" t="s">
        <v>0</v>
      </c>
      <c r="T221" s="39">
        <f>T222</f>
        <v>572</v>
      </c>
    </row>
    <row r="222" spans="1:20" ht="51" customHeight="1" x14ac:dyDescent="0.3">
      <c r="A222" s="66" t="s">
        <v>109</v>
      </c>
      <c r="B222" s="66"/>
      <c r="C222" s="66"/>
      <c r="D222" s="66"/>
      <c r="E222" s="66"/>
      <c r="F222" s="66"/>
      <c r="G222" s="66"/>
      <c r="H222" s="66"/>
      <c r="I222" s="66"/>
      <c r="J222" s="66"/>
      <c r="K222" s="66"/>
      <c r="L222" s="66"/>
      <c r="M222" s="66"/>
      <c r="N222" s="66"/>
      <c r="O222" s="23">
        <v>166</v>
      </c>
      <c r="P222" s="24">
        <v>1</v>
      </c>
      <c r="Q222" s="24">
        <v>13</v>
      </c>
      <c r="R222" s="25" t="s">
        <v>108</v>
      </c>
      <c r="S222" s="23" t="s">
        <v>0</v>
      </c>
      <c r="T222" s="39">
        <f>T223+T224</f>
        <v>572</v>
      </c>
    </row>
    <row r="223" spans="1:20" ht="30.75" customHeight="1" x14ac:dyDescent="0.3">
      <c r="A223" s="66" t="s">
        <v>14</v>
      </c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23">
        <v>166</v>
      </c>
      <c r="P223" s="24">
        <v>1</v>
      </c>
      <c r="Q223" s="24">
        <v>13</v>
      </c>
      <c r="R223" s="25" t="s">
        <v>108</v>
      </c>
      <c r="S223" s="23" t="s">
        <v>12</v>
      </c>
      <c r="T223" s="39">
        <v>552</v>
      </c>
    </row>
    <row r="224" spans="1:20" ht="20.25" customHeight="1" x14ac:dyDescent="0.3">
      <c r="A224" s="66" t="s">
        <v>63</v>
      </c>
      <c r="B224" s="66"/>
      <c r="C224" s="66"/>
      <c r="D224" s="66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23">
        <v>166</v>
      </c>
      <c r="P224" s="24">
        <v>1</v>
      </c>
      <c r="Q224" s="24">
        <v>13</v>
      </c>
      <c r="R224" s="25" t="s">
        <v>108</v>
      </c>
      <c r="S224" s="23" t="s">
        <v>62</v>
      </c>
      <c r="T224" s="39">
        <v>20</v>
      </c>
    </row>
    <row r="225" spans="1:20" ht="30.75" customHeight="1" x14ac:dyDescent="0.3">
      <c r="A225" s="47"/>
      <c r="B225" s="47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6" t="s">
        <v>210</v>
      </c>
      <c r="O225" s="23">
        <v>166</v>
      </c>
      <c r="P225" s="24">
        <v>1</v>
      </c>
      <c r="Q225" s="24">
        <v>13</v>
      </c>
      <c r="R225" s="45">
        <v>9290000000</v>
      </c>
      <c r="S225" s="23"/>
      <c r="T225" s="39">
        <f>T226</f>
        <v>0</v>
      </c>
    </row>
    <row r="226" spans="1:20" ht="30.75" customHeight="1" x14ac:dyDescent="0.3">
      <c r="A226" s="47"/>
      <c r="B226" s="47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 t="s">
        <v>208</v>
      </c>
      <c r="O226" s="23">
        <v>166</v>
      </c>
      <c r="P226" s="24">
        <v>1</v>
      </c>
      <c r="Q226" s="24">
        <v>13</v>
      </c>
      <c r="R226" s="45" t="s">
        <v>238</v>
      </c>
      <c r="S226" s="23"/>
      <c r="T226" s="39">
        <f>T227</f>
        <v>0</v>
      </c>
    </row>
    <row r="227" spans="1:20" ht="33" customHeight="1" x14ac:dyDescent="0.3">
      <c r="A227" s="47"/>
      <c r="B227" s="47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 t="s">
        <v>14</v>
      </c>
      <c r="O227" s="23">
        <v>166</v>
      </c>
      <c r="P227" s="24">
        <v>1</v>
      </c>
      <c r="Q227" s="24">
        <v>13</v>
      </c>
      <c r="R227" s="45" t="s">
        <v>238</v>
      </c>
      <c r="S227" s="23">
        <v>200</v>
      </c>
      <c r="T227" s="39">
        <v>0</v>
      </c>
    </row>
    <row r="228" spans="1:20" ht="33.75" customHeight="1" x14ac:dyDescent="0.3">
      <c r="A228" s="67" t="s">
        <v>107</v>
      </c>
      <c r="B228" s="67"/>
      <c r="C228" s="67"/>
      <c r="D228" s="67"/>
      <c r="E228" s="67"/>
      <c r="F228" s="67"/>
      <c r="G228" s="67"/>
      <c r="H228" s="67"/>
      <c r="I228" s="67"/>
      <c r="J228" s="67"/>
      <c r="K228" s="67"/>
      <c r="L228" s="67"/>
      <c r="M228" s="67"/>
      <c r="N228" s="67"/>
      <c r="O228" s="20">
        <v>303</v>
      </c>
      <c r="P228" s="21">
        <v>0</v>
      </c>
      <c r="Q228" s="21">
        <v>0</v>
      </c>
      <c r="R228" s="22">
        <v>0</v>
      </c>
      <c r="S228" s="20">
        <v>0</v>
      </c>
      <c r="T228" s="40">
        <f>T229+T273+T289+T306+T317+T336+T356+T375+T381</f>
        <v>48865.600000000006</v>
      </c>
    </row>
    <row r="229" spans="1:20" ht="19.5" customHeight="1" x14ac:dyDescent="0.3">
      <c r="A229" s="67" t="s">
        <v>106</v>
      </c>
      <c r="B229" s="67"/>
      <c r="C229" s="67"/>
      <c r="D229" s="67"/>
      <c r="E229" s="67"/>
      <c r="F229" s="67"/>
      <c r="G229" s="67"/>
      <c r="H229" s="67"/>
      <c r="I229" s="67"/>
      <c r="J229" s="67"/>
      <c r="K229" s="67"/>
      <c r="L229" s="67"/>
      <c r="M229" s="67"/>
      <c r="N229" s="67"/>
      <c r="O229" s="20">
        <v>303</v>
      </c>
      <c r="P229" s="21">
        <v>1</v>
      </c>
      <c r="Q229" s="21">
        <v>0</v>
      </c>
      <c r="R229" s="22">
        <v>0</v>
      </c>
      <c r="S229" s="20">
        <v>0</v>
      </c>
      <c r="T229" s="40">
        <f>T231+T233+T243+T254+T259+T248</f>
        <v>21297.3</v>
      </c>
    </row>
    <row r="230" spans="1:20" ht="53.25" customHeight="1" x14ac:dyDescent="0.3">
      <c r="A230" s="48"/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 t="s">
        <v>220</v>
      </c>
      <c r="O230" s="20">
        <v>303</v>
      </c>
      <c r="P230" s="21">
        <v>1</v>
      </c>
      <c r="Q230" s="21">
        <v>2</v>
      </c>
      <c r="R230" s="22"/>
      <c r="S230" s="20"/>
      <c r="T230" s="40">
        <f>T231</f>
        <v>1220</v>
      </c>
    </row>
    <row r="231" spans="1:20" ht="18.75" customHeight="1" x14ac:dyDescent="0.3">
      <c r="A231" s="67" t="s">
        <v>105</v>
      </c>
      <c r="B231" s="67"/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20">
        <v>303</v>
      </c>
      <c r="P231" s="21">
        <v>1</v>
      </c>
      <c r="Q231" s="21">
        <v>2</v>
      </c>
      <c r="R231" s="22" t="s">
        <v>104</v>
      </c>
      <c r="S231" s="20" t="s">
        <v>0</v>
      </c>
      <c r="T231" s="40">
        <f>T232</f>
        <v>1220</v>
      </c>
    </row>
    <row r="232" spans="1:20" ht="86.25" customHeight="1" x14ac:dyDescent="0.3">
      <c r="A232" s="66" t="s">
        <v>46</v>
      </c>
      <c r="B232" s="66"/>
      <c r="C232" s="66"/>
      <c r="D232" s="66"/>
      <c r="E232" s="66"/>
      <c r="F232" s="66"/>
      <c r="G232" s="66"/>
      <c r="H232" s="66"/>
      <c r="I232" s="66"/>
      <c r="J232" s="66"/>
      <c r="K232" s="66"/>
      <c r="L232" s="66"/>
      <c r="M232" s="66"/>
      <c r="N232" s="66"/>
      <c r="O232" s="23">
        <v>303</v>
      </c>
      <c r="P232" s="24">
        <v>1</v>
      </c>
      <c r="Q232" s="24">
        <v>2</v>
      </c>
      <c r="R232" s="25" t="s">
        <v>104</v>
      </c>
      <c r="S232" s="23" t="s">
        <v>45</v>
      </c>
      <c r="T232" s="39">
        <v>1220</v>
      </c>
    </row>
    <row r="233" spans="1:20" ht="63.75" customHeight="1" x14ac:dyDescent="0.3">
      <c r="A233" s="67" t="s">
        <v>103</v>
      </c>
      <c r="B233" s="67"/>
      <c r="C233" s="67"/>
      <c r="D233" s="67"/>
      <c r="E233" s="67"/>
      <c r="F233" s="67"/>
      <c r="G233" s="67"/>
      <c r="H233" s="67"/>
      <c r="I233" s="67"/>
      <c r="J233" s="67"/>
      <c r="K233" s="67"/>
      <c r="L233" s="67"/>
      <c r="M233" s="67"/>
      <c r="N233" s="67"/>
      <c r="O233" s="20">
        <v>303</v>
      </c>
      <c r="P233" s="21">
        <v>1</v>
      </c>
      <c r="Q233" s="21">
        <v>4</v>
      </c>
      <c r="R233" s="22">
        <v>0</v>
      </c>
      <c r="S233" s="20">
        <v>0</v>
      </c>
      <c r="T233" s="40">
        <f>T234+T240</f>
        <v>14918</v>
      </c>
    </row>
    <row r="234" spans="1:20" ht="63.75" customHeight="1" x14ac:dyDescent="0.3">
      <c r="A234" s="67" t="s">
        <v>24</v>
      </c>
      <c r="B234" s="67"/>
      <c r="C234" s="67"/>
      <c r="D234" s="67"/>
      <c r="E234" s="67"/>
      <c r="F234" s="67"/>
      <c r="G234" s="67"/>
      <c r="H234" s="67"/>
      <c r="I234" s="67"/>
      <c r="J234" s="67"/>
      <c r="K234" s="67"/>
      <c r="L234" s="67"/>
      <c r="M234" s="67"/>
      <c r="N234" s="67"/>
      <c r="O234" s="20">
        <v>303</v>
      </c>
      <c r="P234" s="21">
        <v>1</v>
      </c>
      <c r="Q234" s="21">
        <v>4</v>
      </c>
      <c r="R234" s="22" t="s">
        <v>23</v>
      </c>
      <c r="S234" s="20" t="s">
        <v>0</v>
      </c>
      <c r="T234" s="40">
        <f>T235</f>
        <v>14918</v>
      </c>
    </row>
    <row r="235" spans="1:20" ht="32.25" customHeight="1" x14ac:dyDescent="0.3">
      <c r="A235" s="67" t="s">
        <v>102</v>
      </c>
      <c r="B235" s="67"/>
      <c r="C235" s="67"/>
      <c r="D235" s="67"/>
      <c r="E235" s="67"/>
      <c r="F235" s="67"/>
      <c r="G235" s="67"/>
      <c r="H235" s="67"/>
      <c r="I235" s="67"/>
      <c r="J235" s="67"/>
      <c r="K235" s="67"/>
      <c r="L235" s="67"/>
      <c r="M235" s="67"/>
      <c r="N235" s="67"/>
      <c r="O235" s="20">
        <v>303</v>
      </c>
      <c r="P235" s="21">
        <v>1</v>
      </c>
      <c r="Q235" s="21">
        <v>4</v>
      </c>
      <c r="R235" s="22" t="s">
        <v>101</v>
      </c>
      <c r="S235" s="20" t="s">
        <v>0</v>
      </c>
      <c r="T235" s="40">
        <f>T236</f>
        <v>14918</v>
      </c>
    </row>
    <row r="236" spans="1:20" ht="32.25" customHeight="1" x14ac:dyDescent="0.3">
      <c r="A236" s="67" t="s">
        <v>100</v>
      </c>
      <c r="B236" s="67"/>
      <c r="C236" s="67"/>
      <c r="D236" s="67"/>
      <c r="E236" s="67"/>
      <c r="F236" s="67"/>
      <c r="G236" s="67"/>
      <c r="H236" s="67"/>
      <c r="I236" s="67"/>
      <c r="J236" s="67"/>
      <c r="K236" s="67"/>
      <c r="L236" s="67"/>
      <c r="M236" s="67"/>
      <c r="N236" s="67"/>
      <c r="O236" s="20">
        <v>303</v>
      </c>
      <c r="P236" s="21">
        <v>1</v>
      </c>
      <c r="Q236" s="21">
        <v>4</v>
      </c>
      <c r="R236" s="22" t="s">
        <v>99</v>
      </c>
      <c r="S236" s="20" t="s">
        <v>0</v>
      </c>
      <c r="T236" s="40">
        <f>T237+T238+T239</f>
        <v>14918</v>
      </c>
    </row>
    <row r="237" spans="1:20" ht="51" customHeight="1" x14ac:dyDescent="0.3">
      <c r="A237" s="66" t="s">
        <v>46</v>
      </c>
      <c r="B237" s="66"/>
      <c r="C237" s="66"/>
      <c r="D237" s="66"/>
      <c r="E237" s="66"/>
      <c r="F237" s="66"/>
      <c r="G237" s="66"/>
      <c r="H237" s="66"/>
      <c r="I237" s="66"/>
      <c r="J237" s="66"/>
      <c r="K237" s="66"/>
      <c r="L237" s="66"/>
      <c r="M237" s="66"/>
      <c r="N237" s="66"/>
      <c r="O237" s="23">
        <v>303</v>
      </c>
      <c r="P237" s="24">
        <v>1</v>
      </c>
      <c r="Q237" s="24">
        <v>4</v>
      </c>
      <c r="R237" s="25" t="s">
        <v>99</v>
      </c>
      <c r="S237" s="23" t="s">
        <v>45</v>
      </c>
      <c r="T237" s="39">
        <v>12274</v>
      </c>
    </row>
    <row r="238" spans="1:20" ht="35.25" customHeight="1" x14ac:dyDescent="0.3">
      <c r="A238" s="77" t="s">
        <v>14</v>
      </c>
      <c r="B238" s="78"/>
      <c r="C238" s="78"/>
      <c r="D238" s="78"/>
      <c r="E238" s="78"/>
      <c r="F238" s="78"/>
      <c r="G238" s="78"/>
      <c r="H238" s="78"/>
      <c r="I238" s="78"/>
      <c r="J238" s="78"/>
      <c r="K238" s="78"/>
      <c r="L238" s="78"/>
      <c r="M238" s="78"/>
      <c r="N238" s="79"/>
      <c r="O238" s="23">
        <v>303</v>
      </c>
      <c r="P238" s="24">
        <v>1</v>
      </c>
      <c r="Q238" s="24">
        <v>4</v>
      </c>
      <c r="R238" s="25" t="s">
        <v>99</v>
      </c>
      <c r="S238" s="23" t="s">
        <v>12</v>
      </c>
      <c r="T238" s="39">
        <v>2548</v>
      </c>
    </row>
    <row r="239" spans="1:20" x14ac:dyDescent="0.3">
      <c r="A239" s="66" t="s">
        <v>63</v>
      </c>
      <c r="B239" s="66"/>
      <c r="C239" s="66"/>
      <c r="D239" s="66"/>
      <c r="E239" s="66"/>
      <c r="F239" s="66"/>
      <c r="G239" s="66"/>
      <c r="H239" s="66"/>
      <c r="I239" s="66"/>
      <c r="J239" s="66"/>
      <c r="K239" s="66"/>
      <c r="L239" s="66"/>
      <c r="M239" s="66"/>
      <c r="N239" s="66"/>
      <c r="O239" s="23">
        <v>303</v>
      </c>
      <c r="P239" s="24">
        <v>1</v>
      </c>
      <c r="Q239" s="24">
        <v>4</v>
      </c>
      <c r="R239" s="25" t="s">
        <v>99</v>
      </c>
      <c r="S239" s="23" t="s">
        <v>62</v>
      </c>
      <c r="T239" s="39">
        <v>96</v>
      </c>
    </row>
    <row r="240" spans="1:20" ht="31.2" x14ac:dyDescent="0.3">
      <c r="A240" s="47"/>
      <c r="B240" s="47"/>
      <c r="C240" s="47"/>
      <c r="D240" s="47"/>
      <c r="E240" s="47"/>
      <c r="F240" s="47"/>
      <c r="G240" s="47"/>
      <c r="H240" s="47"/>
      <c r="I240" s="47"/>
      <c r="J240" s="47"/>
      <c r="K240" s="47"/>
      <c r="L240" s="47"/>
      <c r="M240" s="47"/>
      <c r="N240" s="46" t="s">
        <v>210</v>
      </c>
      <c r="O240" s="20">
        <v>303</v>
      </c>
      <c r="P240" s="21">
        <v>1</v>
      </c>
      <c r="Q240" s="21">
        <v>4</v>
      </c>
      <c r="R240" s="49">
        <v>9290000000</v>
      </c>
      <c r="S240" s="20"/>
      <c r="T240" s="40">
        <f>T241</f>
        <v>0</v>
      </c>
    </row>
    <row r="241" spans="1:20" ht="31.2" x14ac:dyDescent="0.3">
      <c r="A241" s="47"/>
      <c r="B241" s="47"/>
      <c r="C241" s="47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47" t="s">
        <v>208</v>
      </c>
      <c r="O241" s="23">
        <v>303</v>
      </c>
      <c r="P241" s="24">
        <v>1</v>
      </c>
      <c r="Q241" s="24">
        <v>4</v>
      </c>
      <c r="R241" s="45">
        <v>9290000000</v>
      </c>
      <c r="S241" s="23"/>
      <c r="T241" s="39">
        <f>T242</f>
        <v>0</v>
      </c>
    </row>
    <row r="242" spans="1:20" ht="31.2" x14ac:dyDescent="0.3">
      <c r="A242" s="47"/>
      <c r="B242" s="47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 t="s">
        <v>14</v>
      </c>
      <c r="O242" s="23">
        <v>303</v>
      </c>
      <c r="P242" s="24">
        <v>1</v>
      </c>
      <c r="Q242" s="24">
        <v>4</v>
      </c>
      <c r="R242" s="45" t="s">
        <v>238</v>
      </c>
      <c r="S242" s="23">
        <v>200</v>
      </c>
      <c r="T242" s="39">
        <v>0</v>
      </c>
    </row>
    <row r="243" spans="1:20" x14ac:dyDescent="0.3">
      <c r="A243" s="44"/>
      <c r="B243" s="44"/>
      <c r="C243" s="44"/>
      <c r="D243" s="44"/>
      <c r="E243" s="44"/>
      <c r="F243" s="44"/>
      <c r="G243" s="44"/>
      <c r="H243" s="44"/>
      <c r="I243" s="44"/>
      <c r="J243" s="44"/>
      <c r="K243" s="44"/>
      <c r="L243" s="44"/>
      <c r="M243" s="44"/>
      <c r="N243" s="43" t="s">
        <v>205</v>
      </c>
      <c r="O243" s="20">
        <v>303</v>
      </c>
      <c r="P243" s="21">
        <v>1</v>
      </c>
      <c r="Q243" s="21">
        <v>5</v>
      </c>
      <c r="R243" s="22"/>
      <c r="S243" s="20"/>
      <c r="T243" s="40">
        <f>T244</f>
        <v>3</v>
      </c>
    </row>
    <row r="244" spans="1:20" ht="35.25" customHeight="1" x14ac:dyDescent="0.3">
      <c r="A244" s="44"/>
      <c r="B244" s="44"/>
      <c r="C244" s="44"/>
      <c r="D244" s="44"/>
      <c r="E244" s="44"/>
      <c r="F244" s="44"/>
      <c r="G244" s="44"/>
      <c r="H244" s="44"/>
      <c r="I244" s="44"/>
      <c r="J244" s="44"/>
      <c r="K244" s="44"/>
      <c r="L244" s="44"/>
      <c r="M244" s="44"/>
      <c r="N244" s="44" t="s">
        <v>202</v>
      </c>
      <c r="O244" s="23">
        <v>303</v>
      </c>
      <c r="P244" s="24">
        <v>1</v>
      </c>
      <c r="Q244" s="24">
        <v>5</v>
      </c>
      <c r="R244" s="45" t="s">
        <v>23</v>
      </c>
      <c r="S244" s="23"/>
      <c r="T244" s="39">
        <f>T245</f>
        <v>3</v>
      </c>
    </row>
    <row r="245" spans="1:20" ht="31.2" x14ac:dyDescent="0.3">
      <c r="A245" s="44"/>
      <c r="B245" s="44"/>
      <c r="C245" s="44"/>
      <c r="D245" s="44"/>
      <c r="E245" s="44"/>
      <c r="F245" s="44"/>
      <c r="G245" s="44"/>
      <c r="H245" s="44"/>
      <c r="I245" s="44"/>
      <c r="J245" s="44"/>
      <c r="K245" s="44"/>
      <c r="L245" s="44"/>
      <c r="M245" s="44"/>
      <c r="N245" s="44" t="s">
        <v>203</v>
      </c>
      <c r="O245" s="23">
        <v>303</v>
      </c>
      <c r="P245" s="24">
        <v>1</v>
      </c>
      <c r="Q245" s="24">
        <v>5</v>
      </c>
      <c r="R245" s="45" t="s">
        <v>21</v>
      </c>
      <c r="S245" s="23"/>
      <c r="T245" s="39">
        <f>T246</f>
        <v>3</v>
      </c>
    </row>
    <row r="246" spans="1:20" ht="62.4" x14ac:dyDescent="0.3">
      <c r="A246" s="44"/>
      <c r="B246" s="44"/>
      <c r="C246" s="44"/>
      <c r="D246" s="44"/>
      <c r="E246" s="44"/>
      <c r="F246" s="44"/>
      <c r="G246" s="44"/>
      <c r="H246" s="44"/>
      <c r="I246" s="44"/>
      <c r="J246" s="44"/>
      <c r="K246" s="44"/>
      <c r="L246" s="44"/>
      <c r="M246" s="44"/>
      <c r="N246" s="44" t="s">
        <v>204</v>
      </c>
      <c r="O246" s="23">
        <v>303</v>
      </c>
      <c r="P246" s="24">
        <v>1</v>
      </c>
      <c r="Q246" s="24">
        <v>5</v>
      </c>
      <c r="R246" s="45" t="s">
        <v>206</v>
      </c>
      <c r="S246" s="23"/>
      <c r="T246" s="39">
        <f>T247</f>
        <v>3</v>
      </c>
    </row>
    <row r="247" spans="1:20" ht="31.2" x14ac:dyDescent="0.3">
      <c r="A247" s="44"/>
      <c r="B247" s="44"/>
      <c r="C247" s="44"/>
      <c r="D247" s="44"/>
      <c r="E247" s="44"/>
      <c r="F247" s="44"/>
      <c r="G247" s="44"/>
      <c r="H247" s="44"/>
      <c r="I247" s="44"/>
      <c r="J247" s="44"/>
      <c r="K247" s="44"/>
      <c r="L247" s="44"/>
      <c r="M247" s="44"/>
      <c r="N247" s="44" t="s">
        <v>14</v>
      </c>
      <c r="O247" s="23">
        <v>303</v>
      </c>
      <c r="P247" s="24">
        <v>1</v>
      </c>
      <c r="Q247" s="24">
        <v>5</v>
      </c>
      <c r="R247" s="45" t="s">
        <v>206</v>
      </c>
      <c r="S247" s="23">
        <v>200</v>
      </c>
      <c r="T247" s="39">
        <v>3</v>
      </c>
    </row>
    <row r="248" spans="1:20" ht="46.8" x14ac:dyDescent="0.3">
      <c r="A248" s="59"/>
      <c r="B248" s="59"/>
      <c r="C248" s="59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8" t="s">
        <v>136</v>
      </c>
      <c r="O248" s="20">
        <v>303</v>
      </c>
      <c r="P248" s="21">
        <v>1</v>
      </c>
      <c r="Q248" s="21">
        <v>6</v>
      </c>
      <c r="R248" s="49"/>
      <c r="S248" s="20"/>
      <c r="T248" s="40">
        <f>T249</f>
        <v>479</v>
      </c>
    </row>
    <row r="249" spans="1:20" ht="62.4" x14ac:dyDescent="0.3">
      <c r="A249" s="59"/>
      <c r="B249" s="59"/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 t="s">
        <v>24</v>
      </c>
      <c r="O249" s="23">
        <v>303</v>
      </c>
      <c r="P249" s="24">
        <v>1</v>
      </c>
      <c r="Q249" s="24">
        <v>6</v>
      </c>
      <c r="R249" s="45" t="s">
        <v>23</v>
      </c>
      <c r="S249" s="23"/>
      <c r="T249" s="39">
        <f>T250</f>
        <v>479</v>
      </c>
    </row>
    <row r="250" spans="1:20" ht="31.2" x14ac:dyDescent="0.3">
      <c r="A250" s="59"/>
      <c r="B250" s="59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 t="s">
        <v>102</v>
      </c>
      <c r="O250" s="23">
        <v>303</v>
      </c>
      <c r="P250" s="24">
        <v>1</v>
      </c>
      <c r="Q250" s="24">
        <v>6</v>
      </c>
      <c r="R250" s="45" t="s">
        <v>101</v>
      </c>
      <c r="S250" s="23"/>
      <c r="T250" s="39">
        <f>T251</f>
        <v>479</v>
      </c>
    </row>
    <row r="251" spans="1:20" x14ac:dyDescent="0.3">
      <c r="A251" s="59"/>
      <c r="B251" s="59"/>
      <c r="C251" s="59"/>
      <c r="D251" s="59"/>
      <c r="E251" s="59"/>
      <c r="F251" s="59"/>
      <c r="G251" s="59"/>
      <c r="H251" s="59"/>
      <c r="I251" s="59"/>
      <c r="J251" s="59"/>
      <c r="K251" s="59"/>
      <c r="L251" s="59"/>
      <c r="M251" s="59"/>
      <c r="N251" s="59" t="s">
        <v>100</v>
      </c>
      <c r="O251" s="23">
        <v>303</v>
      </c>
      <c r="P251" s="24">
        <v>1</v>
      </c>
      <c r="Q251" s="24">
        <v>6</v>
      </c>
      <c r="R251" s="45" t="s">
        <v>99</v>
      </c>
      <c r="S251" s="23"/>
      <c r="T251" s="39">
        <f>T252+T253</f>
        <v>479</v>
      </c>
    </row>
    <row r="252" spans="1:20" ht="78" x14ac:dyDescent="0.3">
      <c r="A252" s="59"/>
      <c r="B252" s="59"/>
      <c r="C252" s="59"/>
      <c r="D252" s="59"/>
      <c r="E252" s="59"/>
      <c r="F252" s="59"/>
      <c r="G252" s="59"/>
      <c r="H252" s="59"/>
      <c r="I252" s="59"/>
      <c r="J252" s="59"/>
      <c r="K252" s="59"/>
      <c r="L252" s="59"/>
      <c r="M252" s="59"/>
      <c r="N252" s="59" t="s">
        <v>46</v>
      </c>
      <c r="O252" s="23">
        <v>303</v>
      </c>
      <c r="P252" s="24">
        <v>1</v>
      </c>
      <c r="Q252" s="24">
        <v>6</v>
      </c>
      <c r="R252" s="45" t="s">
        <v>99</v>
      </c>
      <c r="S252" s="23">
        <v>100</v>
      </c>
      <c r="T252" s="39">
        <v>469</v>
      </c>
    </row>
    <row r="253" spans="1:20" ht="31.2" x14ac:dyDescent="0.3">
      <c r="A253" s="60"/>
      <c r="B253" s="60"/>
      <c r="C253" s="60"/>
      <c r="D253" s="60"/>
      <c r="E253" s="60"/>
      <c r="F253" s="60"/>
      <c r="G253" s="60"/>
      <c r="H253" s="60"/>
      <c r="I253" s="60"/>
      <c r="J253" s="60"/>
      <c r="K253" s="60"/>
      <c r="L253" s="60"/>
      <c r="M253" s="60"/>
      <c r="N253" s="60" t="s">
        <v>14</v>
      </c>
      <c r="O253" s="23">
        <v>303</v>
      </c>
      <c r="P253" s="24">
        <v>1</v>
      </c>
      <c r="Q253" s="24">
        <v>6</v>
      </c>
      <c r="R253" s="45" t="s">
        <v>99</v>
      </c>
      <c r="S253" s="23">
        <v>200</v>
      </c>
      <c r="T253" s="39">
        <v>10</v>
      </c>
    </row>
    <row r="254" spans="1:20" ht="20.25" customHeight="1" x14ac:dyDescent="0.3">
      <c r="A254" s="67" t="s">
        <v>93</v>
      </c>
      <c r="B254" s="67"/>
      <c r="C254" s="67"/>
      <c r="D254" s="67"/>
      <c r="E254" s="67"/>
      <c r="F254" s="67"/>
      <c r="G254" s="67"/>
      <c r="H254" s="67"/>
      <c r="I254" s="67"/>
      <c r="J254" s="67"/>
      <c r="K254" s="67"/>
      <c r="L254" s="67"/>
      <c r="M254" s="67"/>
      <c r="N254" s="67"/>
      <c r="O254" s="20">
        <v>303</v>
      </c>
      <c r="P254" s="21">
        <v>1</v>
      </c>
      <c r="Q254" s="21">
        <v>11</v>
      </c>
      <c r="R254" s="22">
        <v>0</v>
      </c>
      <c r="S254" s="20">
        <v>0</v>
      </c>
      <c r="T254" s="40">
        <f>T255</f>
        <v>4000</v>
      </c>
    </row>
    <row r="255" spans="1:20" ht="51" customHeight="1" x14ac:dyDescent="0.3">
      <c r="A255" s="67" t="s">
        <v>95</v>
      </c>
      <c r="B255" s="67"/>
      <c r="C255" s="67"/>
      <c r="D255" s="67"/>
      <c r="E255" s="67"/>
      <c r="F255" s="67"/>
      <c r="G255" s="67"/>
      <c r="H255" s="67"/>
      <c r="I255" s="67"/>
      <c r="J255" s="67"/>
      <c r="K255" s="67"/>
      <c r="L255" s="67"/>
      <c r="M255" s="67"/>
      <c r="N255" s="67"/>
      <c r="O255" s="20">
        <v>303</v>
      </c>
      <c r="P255" s="21">
        <v>1</v>
      </c>
      <c r="Q255" s="21">
        <v>11</v>
      </c>
      <c r="R255" s="22" t="s">
        <v>94</v>
      </c>
      <c r="S255" s="20" t="s">
        <v>0</v>
      </c>
      <c r="T255" s="40">
        <f>T256</f>
        <v>4000</v>
      </c>
    </row>
    <row r="256" spans="1:20" ht="20.25" customHeight="1" x14ac:dyDescent="0.3">
      <c r="A256" s="67" t="s">
        <v>93</v>
      </c>
      <c r="B256" s="67"/>
      <c r="C256" s="67"/>
      <c r="D256" s="67"/>
      <c r="E256" s="67"/>
      <c r="F256" s="67"/>
      <c r="G256" s="67"/>
      <c r="H256" s="67"/>
      <c r="I256" s="67"/>
      <c r="J256" s="67"/>
      <c r="K256" s="67"/>
      <c r="L256" s="67"/>
      <c r="M256" s="67"/>
      <c r="N256" s="67"/>
      <c r="O256" s="20">
        <v>303</v>
      </c>
      <c r="P256" s="21">
        <v>1</v>
      </c>
      <c r="Q256" s="21">
        <v>11</v>
      </c>
      <c r="R256" s="22" t="s">
        <v>92</v>
      </c>
      <c r="S256" s="20" t="s">
        <v>0</v>
      </c>
      <c r="T256" s="40">
        <f>T257</f>
        <v>4000</v>
      </c>
    </row>
    <row r="257" spans="1:20" ht="21.75" customHeight="1" x14ac:dyDescent="0.3">
      <c r="A257" s="67" t="s">
        <v>91</v>
      </c>
      <c r="B257" s="67"/>
      <c r="C257" s="67"/>
      <c r="D257" s="67"/>
      <c r="E257" s="67"/>
      <c r="F257" s="67"/>
      <c r="G257" s="67"/>
      <c r="H257" s="67"/>
      <c r="I257" s="67"/>
      <c r="J257" s="67"/>
      <c r="K257" s="67"/>
      <c r="L257" s="67"/>
      <c r="M257" s="67"/>
      <c r="N257" s="67"/>
      <c r="O257" s="20">
        <v>303</v>
      </c>
      <c r="P257" s="21">
        <v>1</v>
      </c>
      <c r="Q257" s="21">
        <v>11</v>
      </c>
      <c r="R257" s="22" t="s">
        <v>90</v>
      </c>
      <c r="S257" s="20" t="s">
        <v>0</v>
      </c>
      <c r="T257" s="40">
        <f>T258</f>
        <v>4000</v>
      </c>
    </row>
    <row r="258" spans="1:20" ht="19.5" customHeight="1" x14ac:dyDescent="0.3">
      <c r="A258" s="66" t="s">
        <v>63</v>
      </c>
      <c r="B258" s="66"/>
      <c r="C258" s="66"/>
      <c r="D258" s="66"/>
      <c r="E258" s="66"/>
      <c r="F258" s="66"/>
      <c r="G258" s="66"/>
      <c r="H258" s="66"/>
      <c r="I258" s="66"/>
      <c r="J258" s="66"/>
      <c r="K258" s="66"/>
      <c r="L258" s="66"/>
      <c r="M258" s="66"/>
      <c r="N258" s="66"/>
      <c r="O258" s="23">
        <v>303</v>
      </c>
      <c r="P258" s="24">
        <v>1</v>
      </c>
      <c r="Q258" s="24">
        <v>11</v>
      </c>
      <c r="R258" s="25" t="s">
        <v>90</v>
      </c>
      <c r="S258" s="23" t="s">
        <v>62</v>
      </c>
      <c r="T258" s="39">
        <v>4000</v>
      </c>
    </row>
    <row r="259" spans="1:20" ht="21.75" customHeight="1" x14ac:dyDescent="0.3">
      <c r="A259" s="67" t="s">
        <v>98</v>
      </c>
      <c r="B259" s="67"/>
      <c r="C259" s="67"/>
      <c r="D259" s="67"/>
      <c r="E259" s="67"/>
      <c r="F259" s="67"/>
      <c r="G259" s="67"/>
      <c r="H259" s="67"/>
      <c r="I259" s="67"/>
      <c r="J259" s="67"/>
      <c r="K259" s="67"/>
      <c r="L259" s="67"/>
      <c r="M259" s="67"/>
      <c r="N259" s="67"/>
      <c r="O259" s="20">
        <v>303</v>
      </c>
      <c r="P259" s="21">
        <v>1</v>
      </c>
      <c r="Q259" s="21">
        <v>13</v>
      </c>
      <c r="R259" s="22">
        <v>0</v>
      </c>
      <c r="S259" s="20">
        <v>0</v>
      </c>
      <c r="T259" s="40">
        <f>T260+T270+T267</f>
        <v>677.3</v>
      </c>
    </row>
    <row r="260" spans="1:20" ht="66" customHeight="1" x14ac:dyDescent="0.3">
      <c r="A260" s="67" t="s">
        <v>24</v>
      </c>
      <c r="B260" s="67"/>
      <c r="C260" s="67"/>
      <c r="D260" s="67"/>
      <c r="E260" s="67"/>
      <c r="F260" s="67"/>
      <c r="G260" s="67"/>
      <c r="H260" s="67"/>
      <c r="I260" s="67"/>
      <c r="J260" s="67"/>
      <c r="K260" s="67"/>
      <c r="L260" s="67"/>
      <c r="M260" s="67"/>
      <c r="N260" s="67"/>
      <c r="O260" s="20">
        <v>303</v>
      </c>
      <c r="P260" s="21">
        <v>1</v>
      </c>
      <c r="Q260" s="21">
        <v>13</v>
      </c>
      <c r="R260" s="22" t="s">
        <v>23</v>
      </c>
      <c r="S260" s="20" t="s">
        <v>0</v>
      </c>
      <c r="T260" s="40">
        <f>T261</f>
        <v>416.3</v>
      </c>
    </row>
    <row r="261" spans="1:20" ht="36" customHeight="1" x14ac:dyDescent="0.3">
      <c r="A261" s="66" t="s">
        <v>22</v>
      </c>
      <c r="B261" s="66"/>
      <c r="C261" s="66"/>
      <c r="D261" s="66"/>
      <c r="E261" s="66"/>
      <c r="F261" s="66"/>
      <c r="G261" s="66"/>
      <c r="H261" s="66"/>
      <c r="I261" s="66"/>
      <c r="J261" s="66"/>
      <c r="K261" s="66"/>
      <c r="L261" s="66"/>
      <c r="M261" s="66"/>
      <c r="N261" s="66"/>
      <c r="O261" s="23">
        <v>303</v>
      </c>
      <c r="P261" s="24">
        <v>1</v>
      </c>
      <c r="Q261" s="24">
        <v>13</v>
      </c>
      <c r="R261" s="25" t="s">
        <v>21</v>
      </c>
      <c r="S261" s="23" t="s">
        <v>0</v>
      </c>
      <c r="T261" s="39">
        <f>T264+T262</f>
        <v>416.3</v>
      </c>
    </row>
    <row r="262" spans="1:20" ht="36" customHeight="1" x14ac:dyDescent="0.3">
      <c r="A262" s="65"/>
      <c r="B262" s="65"/>
      <c r="C262" s="65"/>
      <c r="D262" s="65"/>
      <c r="E262" s="65"/>
      <c r="F262" s="65"/>
      <c r="G262" s="65"/>
      <c r="H262" s="65"/>
      <c r="I262" s="65"/>
      <c r="J262" s="65"/>
      <c r="K262" s="65"/>
      <c r="L262" s="65"/>
      <c r="M262" s="65"/>
      <c r="N262" s="63" t="s">
        <v>271</v>
      </c>
      <c r="O262" s="23">
        <v>303</v>
      </c>
      <c r="P262" s="24">
        <v>1</v>
      </c>
      <c r="Q262" s="24">
        <v>13</v>
      </c>
      <c r="R262" s="45" t="s">
        <v>272</v>
      </c>
      <c r="S262" s="23"/>
      <c r="T262" s="39">
        <f>T263</f>
        <v>171.3</v>
      </c>
    </row>
    <row r="263" spans="1:20" ht="36" customHeight="1" x14ac:dyDescent="0.3">
      <c r="A263" s="65"/>
      <c r="B263" s="65"/>
      <c r="C263" s="65"/>
      <c r="D263" s="65"/>
      <c r="E263" s="65"/>
      <c r="F263" s="65"/>
      <c r="G263" s="65"/>
      <c r="H263" s="65"/>
      <c r="I263" s="65"/>
      <c r="J263" s="65"/>
      <c r="K263" s="65"/>
      <c r="L263" s="65"/>
      <c r="M263" s="65"/>
      <c r="N263" s="63" t="s">
        <v>14</v>
      </c>
      <c r="O263" s="23">
        <v>303</v>
      </c>
      <c r="P263" s="24">
        <v>1</v>
      </c>
      <c r="Q263" s="24">
        <v>13</v>
      </c>
      <c r="R263" s="45" t="s">
        <v>272</v>
      </c>
      <c r="S263" s="23">
        <v>200</v>
      </c>
      <c r="T263" s="39">
        <v>171.3</v>
      </c>
    </row>
    <row r="264" spans="1:20" ht="18.75" customHeight="1" x14ac:dyDescent="0.3">
      <c r="A264" s="66" t="s">
        <v>97</v>
      </c>
      <c r="B264" s="66"/>
      <c r="C264" s="66"/>
      <c r="D264" s="66"/>
      <c r="E264" s="66"/>
      <c r="F264" s="66"/>
      <c r="G264" s="66"/>
      <c r="H264" s="66"/>
      <c r="I264" s="66"/>
      <c r="J264" s="66"/>
      <c r="K264" s="66"/>
      <c r="L264" s="66"/>
      <c r="M264" s="66"/>
      <c r="N264" s="66"/>
      <c r="O264" s="23">
        <v>303</v>
      </c>
      <c r="P264" s="24">
        <v>1</v>
      </c>
      <c r="Q264" s="24">
        <v>13</v>
      </c>
      <c r="R264" s="25" t="s">
        <v>96</v>
      </c>
      <c r="S264" s="23" t="s">
        <v>0</v>
      </c>
      <c r="T264" s="39">
        <f>T265+T266</f>
        <v>245</v>
      </c>
    </row>
    <row r="265" spans="1:20" ht="78" customHeight="1" x14ac:dyDescent="0.3">
      <c r="A265" s="66" t="s">
        <v>46</v>
      </c>
      <c r="B265" s="66"/>
      <c r="C265" s="66"/>
      <c r="D265" s="66"/>
      <c r="E265" s="66"/>
      <c r="F265" s="66"/>
      <c r="G265" s="66"/>
      <c r="H265" s="66"/>
      <c r="I265" s="66"/>
      <c r="J265" s="66"/>
      <c r="K265" s="66"/>
      <c r="L265" s="66"/>
      <c r="M265" s="66"/>
      <c r="N265" s="66"/>
      <c r="O265" s="23">
        <v>303</v>
      </c>
      <c r="P265" s="24">
        <v>1</v>
      </c>
      <c r="Q265" s="24">
        <v>13</v>
      </c>
      <c r="R265" s="25" t="s">
        <v>96</v>
      </c>
      <c r="S265" s="23" t="s">
        <v>45</v>
      </c>
      <c r="T265" s="39">
        <v>224</v>
      </c>
    </row>
    <row r="266" spans="1:20" ht="33" customHeight="1" x14ac:dyDescent="0.3">
      <c r="A266" s="56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 t="s">
        <v>14</v>
      </c>
      <c r="O266" s="23">
        <v>303</v>
      </c>
      <c r="P266" s="24">
        <v>1</v>
      </c>
      <c r="Q266" s="24">
        <v>13</v>
      </c>
      <c r="R266" s="25" t="s">
        <v>96</v>
      </c>
      <c r="S266" s="23">
        <v>200</v>
      </c>
      <c r="T266" s="39">
        <v>21</v>
      </c>
    </row>
    <row r="267" spans="1:20" ht="61.95" customHeight="1" x14ac:dyDescent="0.3">
      <c r="A267" s="56"/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7" t="s">
        <v>245</v>
      </c>
      <c r="O267" s="20">
        <v>303</v>
      </c>
      <c r="P267" s="21">
        <v>1</v>
      </c>
      <c r="Q267" s="21">
        <v>13</v>
      </c>
      <c r="R267" s="2">
        <v>2600000000</v>
      </c>
      <c r="S267" s="20"/>
      <c r="T267" s="40">
        <f>T268</f>
        <v>197</v>
      </c>
    </row>
    <row r="268" spans="1:20" ht="62.4" customHeight="1" x14ac:dyDescent="0.3">
      <c r="A268" s="56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7" t="s">
        <v>245</v>
      </c>
      <c r="O268" s="20">
        <v>303</v>
      </c>
      <c r="P268" s="21">
        <v>1</v>
      </c>
      <c r="Q268" s="21">
        <v>13</v>
      </c>
      <c r="R268" s="2">
        <v>2600060990</v>
      </c>
      <c r="S268" s="20"/>
      <c r="T268" s="40">
        <f>T269</f>
        <v>197</v>
      </c>
    </row>
    <row r="269" spans="1:20" ht="36" customHeight="1" x14ac:dyDescent="0.3">
      <c r="A269" s="56"/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6" t="s">
        <v>14</v>
      </c>
      <c r="O269" s="23">
        <v>303</v>
      </c>
      <c r="P269" s="24">
        <v>1</v>
      </c>
      <c r="Q269" s="24">
        <v>13</v>
      </c>
      <c r="R269" s="26">
        <v>2600060990</v>
      </c>
      <c r="S269" s="23">
        <v>200</v>
      </c>
      <c r="T269" s="39">
        <v>197</v>
      </c>
    </row>
    <row r="270" spans="1:20" ht="33" customHeight="1" x14ac:dyDescent="0.3">
      <c r="A270" s="36"/>
      <c r="B270" s="36"/>
      <c r="C270" s="36"/>
      <c r="D270" s="36"/>
      <c r="E270" s="36"/>
      <c r="F270" s="36"/>
      <c r="G270" s="36"/>
      <c r="H270" s="36"/>
      <c r="I270" s="36"/>
      <c r="J270" s="36"/>
      <c r="K270" s="36"/>
      <c r="L270" s="36"/>
      <c r="M270" s="36"/>
      <c r="N270" s="37" t="s">
        <v>89</v>
      </c>
      <c r="O270" s="20">
        <v>303</v>
      </c>
      <c r="P270" s="21">
        <v>1</v>
      </c>
      <c r="Q270" s="21">
        <v>13</v>
      </c>
      <c r="R270" s="30">
        <v>9990000000</v>
      </c>
      <c r="S270" s="20"/>
      <c r="T270" s="40">
        <f>T271</f>
        <v>64</v>
      </c>
    </row>
    <row r="271" spans="1:20" ht="33" customHeight="1" x14ac:dyDescent="0.3">
      <c r="A271" s="36"/>
      <c r="B271" s="36"/>
      <c r="C271" s="36"/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47" t="s">
        <v>217</v>
      </c>
      <c r="O271" s="23">
        <v>303</v>
      </c>
      <c r="P271" s="24">
        <v>1</v>
      </c>
      <c r="Q271" s="24">
        <v>13</v>
      </c>
      <c r="R271" s="29">
        <v>9990014710</v>
      </c>
      <c r="S271" s="23"/>
      <c r="T271" s="39">
        <f>T272</f>
        <v>64</v>
      </c>
    </row>
    <row r="272" spans="1:20" ht="33" customHeight="1" x14ac:dyDescent="0.3">
      <c r="A272" s="36"/>
      <c r="B272" s="36"/>
      <c r="C272" s="36"/>
      <c r="D272" s="36"/>
      <c r="E272" s="36"/>
      <c r="F272" s="36"/>
      <c r="G272" s="36"/>
      <c r="H272" s="36"/>
      <c r="I272" s="36"/>
      <c r="J272" s="36"/>
      <c r="K272" s="36"/>
      <c r="L272" s="36"/>
      <c r="M272" s="36"/>
      <c r="N272" s="47" t="s">
        <v>14</v>
      </c>
      <c r="O272" s="23">
        <v>303</v>
      </c>
      <c r="P272" s="24">
        <v>1</v>
      </c>
      <c r="Q272" s="24">
        <v>13</v>
      </c>
      <c r="R272" s="29">
        <v>9990014710</v>
      </c>
      <c r="S272" s="23">
        <v>200</v>
      </c>
      <c r="T272" s="39">
        <v>64</v>
      </c>
    </row>
    <row r="273" spans="1:20" ht="33.75" customHeight="1" x14ac:dyDescent="0.3">
      <c r="A273" s="67" t="s">
        <v>88</v>
      </c>
      <c r="B273" s="67"/>
      <c r="C273" s="67"/>
      <c r="D273" s="67"/>
      <c r="E273" s="67"/>
      <c r="F273" s="67"/>
      <c r="G273" s="67"/>
      <c r="H273" s="67"/>
      <c r="I273" s="67"/>
      <c r="J273" s="67"/>
      <c r="K273" s="67"/>
      <c r="L273" s="67"/>
      <c r="M273" s="67"/>
      <c r="N273" s="67"/>
      <c r="O273" s="20">
        <v>303</v>
      </c>
      <c r="P273" s="21">
        <v>3</v>
      </c>
      <c r="Q273" s="21">
        <v>0</v>
      </c>
      <c r="R273" s="22">
        <v>0</v>
      </c>
      <c r="S273" s="20">
        <v>0</v>
      </c>
      <c r="T273" s="40">
        <f>T274+T282</f>
        <v>1572</v>
      </c>
    </row>
    <row r="274" spans="1:20" ht="51" customHeight="1" x14ac:dyDescent="0.3">
      <c r="A274" s="67" t="s">
        <v>87</v>
      </c>
      <c r="B274" s="67"/>
      <c r="C274" s="67"/>
      <c r="D274" s="67"/>
      <c r="E274" s="67"/>
      <c r="F274" s="67"/>
      <c r="G274" s="67"/>
      <c r="H274" s="67"/>
      <c r="I274" s="67"/>
      <c r="J274" s="67"/>
      <c r="K274" s="67"/>
      <c r="L274" s="67"/>
      <c r="M274" s="67"/>
      <c r="N274" s="67"/>
      <c r="O274" s="20">
        <v>303</v>
      </c>
      <c r="P274" s="21">
        <v>3</v>
      </c>
      <c r="Q274" s="21">
        <v>9</v>
      </c>
      <c r="R274" s="22">
        <v>0</v>
      </c>
      <c r="S274" s="20">
        <v>0</v>
      </c>
      <c r="T274" s="40">
        <f>T275+T279</f>
        <v>1397</v>
      </c>
    </row>
    <row r="275" spans="1:20" ht="66" customHeight="1" x14ac:dyDescent="0.3">
      <c r="A275" s="67" t="s">
        <v>86</v>
      </c>
      <c r="B275" s="67"/>
      <c r="C275" s="67"/>
      <c r="D275" s="67"/>
      <c r="E275" s="67"/>
      <c r="F275" s="67"/>
      <c r="G275" s="67"/>
      <c r="H275" s="67"/>
      <c r="I275" s="67"/>
      <c r="J275" s="67"/>
      <c r="K275" s="67"/>
      <c r="L275" s="67"/>
      <c r="M275" s="67"/>
      <c r="N275" s="67"/>
      <c r="O275" s="20">
        <v>303</v>
      </c>
      <c r="P275" s="21">
        <v>3</v>
      </c>
      <c r="Q275" s="21">
        <v>9</v>
      </c>
      <c r="R275" s="22" t="s">
        <v>85</v>
      </c>
      <c r="S275" s="20" t="s">
        <v>0</v>
      </c>
      <c r="T275" s="40">
        <f>T276</f>
        <v>1395</v>
      </c>
    </row>
    <row r="276" spans="1:20" ht="77.25" customHeight="1" x14ac:dyDescent="0.3">
      <c r="A276" s="66" t="s">
        <v>84</v>
      </c>
      <c r="B276" s="66"/>
      <c r="C276" s="66"/>
      <c r="D276" s="66"/>
      <c r="E276" s="66"/>
      <c r="F276" s="66"/>
      <c r="G276" s="66"/>
      <c r="H276" s="66"/>
      <c r="I276" s="66"/>
      <c r="J276" s="66"/>
      <c r="K276" s="66"/>
      <c r="L276" s="66"/>
      <c r="M276" s="66"/>
      <c r="N276" s="66"/>
      <c r="O276" s="23">
        <v>303</v>
      </c>
      <c r="P276" s="24">
        <v>3</v>
      </c>
      <c r="Q276" s="24">
        <v>9</v>
      </c>
      <c r="R276" s="25" t="s">
        <v>83</v>
      </c>
      <c r="S276" s="23" t="s">
        <v>0</v>
      </c>
      <c r="T276" s="39">
        <f>T277+T278</f>
        <v>1395</v>
      </c>
    </row>
    <row r="277" spans="1:20" ht="78.75" customHeight="1" x14ac:dyDescent="0.3">
      <c r="A277" s="66" t="s">
        <v>46</v>
      </c>
      <c r="B277" s="66"/>
      <c r="C277" s="66"/>
      <c r="D277" s="66"/>
      <c r="E277" s="66"/>
      <c r="F277" s="66"/>
      <c r="G277" s="66"/>
      <c r="H277" s="66"/>
      <c r="I277" s="66"/>
      <c r="J277" s="66"/>
      <c r="K277" s="66"/>
      <c r="L277" s="66"/>
      <c r="M277" s="66"/>
      <c r="N277" s="66"/>
      <c r="O277" s="23">
        <v>303</v>
      </c>
      <c r="P277" s="24">
        <v>3</v>
      </c>
      <c r="Q277" s="24">
        <v>9</v>
      </c>
      <c r="R277" s="25" t="s">
        <v>83</v>
      </c>
      <c r="S277" s="23" t="s">
        <v>45</v>
      </c>
      <c r="T277" s="39">
        <v>1335</v>
      </c>
    </row>
    <row r="278" spans="1:20" ht="30.6" customHeight="1" x14ac:dyDescent="0.3">
      <c r="A278" s="66" t="s">
        <v>14</v>
      </c>
      <c r="B278" s="66"/>
      <c r="C278" s="66"/>
      <c r="D278" s="66"/>
      <c r="E278" s="66"/>
      <c r="F278" s="66"/>
      <c r="G278" s="66"/>
      <c r="H278" s="66"/>
      <c r="I278" s="66"/>
      <c r="J278" s="66"/>
      <c r="K278" s="66"/>
      <c r="L278" s="66"/>
      <c r="M278" s="66"/>
      <c r="N278" s="66"/>
      <c r="O278" s="23">
        <v>303</v>
      </c>
      <c r="P278" s="24">
        <v>3</v>
      </c>
      <c r="Q278" s="24">
        <v>9</v>
      </c>
      <c r="R278" s="25" t="s">
        <v>83</v>
      </c>
      <c r="S278" s="23" t="s">
        <v>12</v>
      </c>
      <c r="T278" s="39">
        <f>28+32</f>
        <v>60</v>
      </c>
    </row>
    <row r="279" spans="1:20" ht="49.5" customHeight="1" x14ac:dyDescent="0.3">
      <c r="A279" s="35"/>
      <c r="B279" s="35"/>
      <c r="C279" s="35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51" t="s">
        <v>239</v>
      </c>
      <c r="O279" s="20">
        <v>303</v>
      </c>
      <c r="P279" s="21">
        <v>3</v>
      </c>
      <c r="Q279" s="21">
        <v>9</v>
      </c>
      <c r="R279" s="30">
        <v>2500000000</v>
      </c>
      <c r="S279" s="20"/>
      <c r="T279" s="40">
        <f>T280</f>
        <v>2</v>
      </c>
    </row>
    <row r="280" spans="1:20" ht="62.25" customHeight="1" x14ac:dyDescent="0.3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7" t="s">
        <v>240</v>
      </c>
      <c r="O280" s="23">
        <v>303</v>
      </c>
      <c r="P280" s="24">
        <v>3</v>
      </c>
      <c r="Q280" s="24">
        <v>9</v>
      </c>
      <c r="R280" s="29">
        <v>2500060990</v>
      </c>
      <c r="S280" s="20"/>
      <c r="T280" s="39">
        <f>T281</f>
        <v>2</v>
      </c>
    </row>
    <row r="281" spans="1:20" ht="35.25" customHeight="1" x14ac:dyDescent="0.3">
      <c r="A281" s="35"/>
      <c r="B281" s="35"/>
      <c r="C281" s="35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 t="s">
        <v>14</v>
      </c>
      <c r="O281" s="23">
        <v>303</v>
      </c>
      <c r="P281" s="24">
        <v>3</v>
      </c>
      <c r="Q281" s="24">
        <v>9</v>
      </c>
      <c r="R281" s="29">
        <v>2500060990</v>
      </c>
      <c r="S281" s="23">
        <v>200</v>
      </c>
      <c r="T281" s="39">
        <v>2</v>
      </c>
    </row>
    <row r="282" spans="1:20" ht="35.25" customHeight="1" x14ac:dyDescent="0.3">
      <c r="A282" s="67" t="s">
        <v>82</v>
      </c>
      <c r="B282" s="67"/>
      <c r="C282" s="67"/>
      <c r="D282" s="67"/>
      <c r="E282" s="67"/>
      <c r="F282" s="67"/>
      <c r="G282" s="67"/>
      <c r="H282" s="67"/>
      <c r="I282" s="67"/>
      <c r="J282" s="67"/>
      <c r="K282" s="67"/>
      <c r="L282" s="67"/>
      <c r="M282" s="67"/>
      <c r="N282" s="67"/>
      <c r="O282" s="20">
        <v>303</v>
      </c>
      <c r="P282" s="21">
        <v>3</v>
      </c>
      <c r="Q282" s="21">
        <v>14</v>
      </c>
      <c r="R282" s="22">
        <v>0</v>
      </c>
      <c r="S282" s="20">
        <v>0</v>
      </c>
      <c r="T282" s="40">
        <f>T283+T286</f>
        <v>175</v>
      </c>
    </row>
    <row r="283" spans="1:20" ht="63.75" customHeight="1" x14ac:dyDescent="0.3">
      <c r="A283" s="67" t="s">
        <v>81</v>
      </c>
      <c r="B283" s="67"/>
      <c r="C283" s="67"/>
      <c r="D283" s="67"/>
      <c r="E283" s="67"/>
      <c r="F283" s="67"/>
      <c r="G283" s="67"/>
      <c r="H283" s="67"/>
      <c r="I283" s="67"/>
      <c r="J283" s="67"/>
      <c r="K283" s="67"/>
      <c r="L283" s="67"/>
      <c r="M283" s="67"/>
      <c r="N283" s="67"/>
      <c r="O283" s="20">
        <v>303</v>
      </c>
      <c r="P283" s="21">
        <v>3</v>
      </c>
      <c r="Q283" s="21">
        <v>14</v>
      </c>
      <c r="R283" s="22" t="s">
        <v>80</v>
      </c>
      <c r="S283" s="20" t="s">
        <v>0</v>
      </c>
      <c r="T283" s="40">
        <f>T284</f>
        <v>170</v>
      </c>
    </row>
    <row r="284" spans="1:20" ht="62.25" customHeight="1" x14ac:dyDescent="0.3">
      <c r="A284" s="67" t="s">
        <v>79</v>
      </c>
      <c r="B284" s="67"/>
      <c r="C284" s="67"/>
      <c r="D284" s="67"/>
      <c r="E284" s="67"/>
      <c r="F284" s="67"/>
      <c r="G284" s="67"/>
      <c r="H284" s="67"/>
      <c r="I284" s="67"/>
      <c r="J284" s="67"/>
      <c r="K284" s="67"/>
      <c r="L284" s="67"/>
      <c r="M284" s="67"/>
      <c r="N284" s="67"/>
      <c r="O284" s="20">
        <v>303</v>
      </c>
      <c r="P284" s="21">
        <v>3</v>
      </c>
      <c r="Q284" s="21">
        <v>14</v>
      </c>
      <c r="R284" s="22" t="s">
        <v>78</v>
      </c>
      <c r="S284" s="20" t="s">
        <v>0</v>
      </c>
      <c r="T284" s="40">
        <f>T285</f>
        <v>170</v>
      </c>
    </row>
    <row r="285" spans="1:20" ht="33" customHeight="1" x14ac:dyDescent="0.3">
      <c r="A285" s="66" t="s">
        <v>14</v>
      </c>
      <c r="B285" s="66"/>
      <c r="C285" s="66"/>
      <c r="D285" s="66"/>
      <c r="E285" s="66"/>
      <c r="F285" s="66"/>
      <c r="G285" s="66"/>
      <c r="H285" s="66"/>
      <c r="I285" s="66"/>
      <c r="J285" s="66"/>
      <c r="K285" s="66"/>
      <c r="L285" s="66"/>
      <c r="M285" s="66"/>
      <c r="N285" s="66"/>
      <c r="O285" s="23">
        <v>303</v>
      </c>
      <c r="P285" s="24">
        <v>3</v>
      </c>
      <c r="Q285" s="24">
        <v>14</v>
      </c>
      <c r="R285" s="25" t="s">
        <v>78</v>
      </c>
      <c r="S285" s="23" t="s">
        <v>12</v>
      </c>
      <c r="T285" s="39">
        <v>170</v>
      </c>
    </row>
    <row r="286" spans="1:20" ht="51.75" customHeight="1" x14ac:dyDescent="0.3">
      <c r="A286" s="67" t="s">
        <v>254</v>
      </c>
      <c r="B286" s="67"/>
      <c r="C286" s="67"/>
      <c r="D286" s="67"/>
      <c r="E286" s="67"/>
      <c r="F286" s="67"/>
      <c r="G286" s="67"/>
      <c r="H286" s="67"/>
      <c r="I286" s="67"/>
      <c r="J286" s="67"/>
      <c r="K286" s="67"/>
      <c r="L286" s="67"/>
      <c r="M286" s="67"/>
      <c r="N286" s="67"/>
      <c r="O286" s="20">
        <v>303</v>
      </c>
      <c r="P286" s="21">
        <v>3</v>
      </c>
      <c r="Q286" s="21">
        <v>14</v>
      </c>
      <c r="R286" s="22" t="s">
        <v>77</v>
      </c>
      <c r="S286" s="20" t="s">
        <v>0</v>
      </c>
      <c r="T286" s="40">
        <f>T287</f>
        <v>5</v>
      </c>
    </row>
    <row r="287" spans="1:20" ht="62.25" customHeight="1" x14ac:dyDescent="0.3">
      <c r="A287" s="66" t="s">
        <v>255</v>
      </c>
      <c r="B287" s="66"/>
      <c r="C287" s="66"/>
      <c r="D287" s="66"/>
      <c r="E287" s="66"/>
      <c r="F287" s="66"/>
      <c r="G287" s="66"/>
      <c r="H287" s="66"/>
      <c r="I287" s="66"/>
      <c r="J287" s="66"/>
      <c r="K287" s="66"/>
      <c r="L287" s="66"/>
      <c r="M287" s="66"/>
      <c r="N287" s="66"/>
      <c r="O287" s="23">
        <v>303</v>
      </c>
      <c r="P287" s="24">
        <v>3</v>
      </c>
      <c r="Q287" s="24">
        <v>14</v>
      </c>
      <c r="R287" s="25" t="s">
        <v>76</v>
      </c>
      <c r="S287" s="23" t="s">
        <v>0</v>
      </c>
      <c r="T287" s="39">
        <f>T288</f>
        <v>5</v>
      </c>
    </row>
    <row r="288" spans="1:20" ht="31.5" customHeight="1" x14ac:dyDescent="0.3">
      <c r="A288" s="66" t="s">
        <v>14</v>
      </c>
      <c r="B288" s="66"/>
      <c r="C288" s="66"/>
      <c r="D288" s="66"/>
      <c r="E288" s="66"/>
      <c r="F288" s="66"/>
      <c r="G288" s="66"/>
      <c r="H288" s="66"/>
      <c r="I288" s="66"/>
      <c r="J288" s="66"/>
      <c r="K288" s="66"/>
      <c r="L288" s="66"/>
      <c r="M288" s="66"/>
      <c r="N288" s="66"/>
      <c r="O288" s="23">
        <v>303</v>
      </c>
      <c r="P288" s="24">
        <v>3</v>
      </c>
      <c r="Q288" s="24">
        <v>14</v>
      </c>
      <c r="R288" s="25" t="s">
        <v>76</v>
      </c>
      <c r="S288" s="23" t="s">
        <v>12</v>
      </c>
      <c r="T288" s="39">
        <v>5</v>
      </c>
    </row>
    <row r="289" spans="1:20" ht="19.5" customHeight="1" x14ac:dyDescent="0.3">
      <c r="A289" s="67" t="s">
        <v>75</v>
      </c>
      <c r="B289" s="67"/>
      <c r="C289" s="67"/>
      <c r="D289" s="67"/>
      <c r="E289" s="67"/>
      <c r="F289" s="67"/>
      <c r="G289" s="67"/>
      <c r="H289" s="67"/>
      <c r="I289" s="67"/>
      <c r="J289" s="67"/>
      <c r="K289" s="67"/>
      <c r="L289" s="67"/>
      <c r="M289" s="67"/>
      <c r="N289" s="67"/>
      <c r="O289" s="20">
        <v>303</v>
      </c>
      <c r="P289" s="21">
        <v>4</v>
      </c>
      <c r="Q289" s="21">
        <v>0</v>
      </c>
      <c r="R289" s="22">
        <v>0</v>
      </c>
      <c r="S289" s="20">
        <v>0</v>
      </c>
      <c r="T289" s="40">
        <f>T291+T293+T301</f>
        <v>279</v>
      </c>
    </row>
    <row r="290" spans="1:20" ht="19.5" customHeight="1" x14ac:dyDescent="0.3">
      <c r="A290" s="38"/>
      <c r="B290" s="38"/>
      <c r="C290" s="38"/>
      <c r="D290" s="38"/>
      <c r="E290" s="38"/>
      <c r="F290" s="38"/>
      <c r="G290" s="38"/>
      <c r="H290" s="38"/>
      <c r="I290" s="38"/>
      <c r="J290" s="38"/>
      <c r="K290" s="38"/>
      <c r="L290" s="38"/>
      <c r="M290" s="38"/>
      <c r="N290" s="38" t="s">
        <v>195</v>
      </c>
      <c r="O290" s="20">
        <v>303</v>
      </c>
      <c r="P290" s="21">
        <v>4</v>
      </c>
      <c r="Q290" s="21">
        <v>1</v>
      </c>
      <c r="R290" s="22"/>
      <c r="S290" s="20"/>
      <c r="T290" s="40">
        <f>T291</f>
        <v>78</v>
      </c>
    </row>
    <row r="291" spans="1:20" ht="48" customHeight="1" x14ac:dyDescent="0.3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 t="s">
        <v>256</v>
      </c>
      <c r="O291" s="20">
        <v>303</v>
      </c>
      <c r="P291" s="21">
        <v>4</v>
      </c>
      <c r="Q291" s="21">
        <v>1</v>
      </c>
      <c r="R291" s="30">
        <v>1400000000</v>
      </c>
      <c r="S291" s="20"/>
      <c r="T291" s="40">
        <f>T292</f>
        <v>78</v>
      </c>
    </row>
    <row r="292" spans="1:20" ht="31.2" customHeight="1" x14ac:dyDescent="0.3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47" t="s">
        <v>14</v>
      </c>
      <c r="O292" s="23">
        <v>303</v>
      </c>
      <c r="P292" s="24">
        <v>4</v>
      </c>
      <c r="Q292" s="24">
        <v>1</v>
      </c>
      <c r="R292" s="29">
        <v>1400060990</v>
      </c>
      <c r="S292" s="23">
        <v>200</v>
      </c>
      <c r="T292" s="39">
        <f>68+10</f>
        <v>78</v>
      </c>
    </row>
    <row r="293" spans="1:20" ht="18.75" customHeight="1" x14ac:dyDescent="0.3">
      <c r="A293" s="67" t="s">
        <v>74</v>
      </c>
      <c r="B293" s="67"/>
      <c r="C293" s="67"/>
      <c r="D293" s="67"/>
      <c r="E293" s="67"/>
      <c r="F293" s="67"/>
      <c r="G293" s="67"/>
      <c r="H293" s="67"/>
      <c r="I293" s="67"/>
      <c r="J293" s="67"/>
      <c r="K293" s="67"/>
      <c r="L293" s="67"/>
      <c r="M293" s="67"/>
      <c r="N293" s="67"/>
      <c r="O293" s="20">
        <v>303</v>
      </c>
      <c r="P293" s="21">
        <v>4</v>
      </c>
      <c r="Q293" s="21">
        <v>5</v>
      </c>
      <c r="R293" s="22">
        <v>0</v>
      </c>
      <c r="S293" s="20">
        <v>0</v>
      </c>
      <c r="T293" s="40">
        <f>T297+T294</f>
        <v>186</v>
      </c>
    </row>
    <row r="294" spans="1:20" ht="62.4" customHeight="1" x14ac:dyDescent="0.3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 t="s">
        <v>241</v>
      </c>
      <c r="O294" s="20">
        <v>303</v>
      </c>
      <c r="P294" s="21">
        <v>4</v>
      </c>
      <c r="Q294" s="21">
        <v>5</v>
      </c>
      <c r="R294" s="2">
        <v>2000000000</v>
      </c>
      <c r="S294" s="20"/>
      <c r="T294" s="40">
        <f>T295</f>
        <v>85</v>
      </c>
    </row>
    <row r="295" spans="1:20" ht="62.4" customHeight="1" x14ac:dyDescent="0.3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 t="s">
        <v>242</v>
      </c>
      <c r="O295" s="20">
        <v>303</v>
      </c>
      <c r="P295" s="21">
        <v>4</v>
      </c>
      <c r="Q295" s="21">
        <v>5</v>
      </c>
      <c r="R295" s="2">
        <v>2000060990</v>
      </c>
      <c r="S295" s="20"/>
      <c r="T295" s="40">
        <f>T296</f>
        <v>85</v>
      </c>
    </row>
    <row r="296" spans="1:20" ht="21.6" customHeight="1" x14ac:dyDescent="0.3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6" t="s">
        <v>63</v>
      </c>
      <c r="O296" s="23">
        <v>303</v>
      </c>
      <c r="P296" s="24">
        <v>4</v>
      </c>
      <c r="Q296" s="24">
        <v>5</v>
      </c>
      <c r="R296" s="26">
        <v>2000060990</v>
      </c>
      <c r="S296" s="23">
        <v>800</v>
      </c>
      <c r="T296" s="39">
        <v>85</v>
      </c>
    </row>
    <row r="297" spans="1:20" ht="18.75" customHeight="1" x14ac:dyDescent="0.3">
      <c r="A297" s="67" t="s">
        <v>68</v>
      </c>
      <c r="B297" s="67"/>
      <c r="C297" s="67"/>
      <c r="D297" s="67"/>
      <c r="E297" s="67"/>
      <c r="F297" s="67"/>
      <c r="G297" s="67"/>
      <c r="H297" s="67"/>
      <c r="I297" s="67"/>
      <c r="J297" s="67"/>
      <c r="K297" s="67"/>
      <c r="L297" s="67"/>
      <c r="M297" s="67"/>
      <c r="N297" s="67"/>
      <c r="O297" s="20">
        <v>303</v>
      </c>
      <c r="P297" s="21">
        <v>4</v>
      </c>
      <c r="Q297" s="21">
        <v>5</v>
      </c>
      <c r="R297" s="22" t="s">
        <v>67</v>
      </c>
      <c r="S297" s="20" t="s">
        <v>0</v>
      </c>
      <c r="T297" s="40">
        <f>T298</f>
        <v>101</v>
      </c>
    </row>
    <row r="298" spans="1:20" ht="21.75" customHeight="1" x14ac:dyDescent="0.3">
      <c r="A298" s="67" t="s">
        <v>73</v>
      </c>
      <c r="B298" s="67"/>
      <c r="C298" s="67"/>
      <c r="D298" s="67"/>
      <c r="E298" s="67"/>
      <c r="F298" s="67"/>
      <c r="G298" s="67"/>
      <c r="H298" s="67"/>
      <c r="I298" s="67"/>
      <c r="J298" s="67"/>
      <c r="K298" s="67"/>
      <c r="L298" s="67"/>
      <c r="M298" s="67"/>
      <c r="N298" s="67"/>
      <c r="O298" s="20">
        <v>303</v>
      </c>
      <c r="P298" s="21">
        <v>4</v>
      </c>
      <c r="Q298" s="21">
        <v>5</v>
      </c>
      <c r="R298" s="22" t="s">
        <v>72</v>
      </c>
      <c r="S298" s="20" t="s">
        <v>0</v>
      </c>
      <c r="T298" s="40">
        <f>T299</f>
        <v>101</v>
      </c>
    </row>
    <row r="299" spans="1:20" ht="22.5" customHeight="1" x14ac:dyDescent="0.3">
      <c r="A299" s="67" t="s">
        <v>71</v>
      </c>
      <c r="B299" s="67"/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20">
        <v>303</v>
      </c>
      <c r="P299" s="21">
        <v>4</v>
      </c>
      <c r="Q299" s="21">
        <v>5</v>
      </c>
      <c r="R299" s="22" t="s">
        <v>70</v>
      </c>
      <c r="S299" s="20" t="s">
        <v>0</v>
      </c>
      <c r="T299" s="40">
        <f>T300</f>
        <v>101</v>
      </c>
    </row>
    <row r="300" spans="1:20" ht="35.4" customHeight="1" x14ac:dyDescent="0.3">
      <c r="A300" s="66" t="s">
        <v>14</v>
      </c>
      <c r="B300" s="66"/>
      <c r="C300" s="66"/>
      <c r="D300" s="66"/>
      <c r="E300" s="66"/>
      <c r="F300" s="66"/>
      <c r="G300" s="66"/>
      <c r="H300" s="66"/>
      <c r="I300" s="66"/>
      <c r="J300" s="66"/>
      <c r="K300" s="66"/>
      <c r="L300" s="66"/>
      <c r="M300" s="66"/>
      <c r="N300" s="66"/>
      <c r="O300" s="23">
        <v>303</v>
      </c>
      <c r="P300" s="24">
        <v>4</v>
      </c>
      <c r="Q300" s="24">
        <v>5</v>
      </c>
      <c r="R300" s="25" t="s">
        <v>70</v>
      </c>
      <c r="S300" s="23" t="s">
        <v>12</v>
      </c>
      <c r="T300" s="39">
        <v>101</v>
      </c>
    </row>
    <row r="301" spans="1:20" ht="19.5" customHeight="1" x14ac:dyDescent="0.3">
      <c r="A301" s="67" t="s">
        <v>66</v>
      </c>
      <c r="B301" s="67"/>
      <c r="C301" s="67"/>
      <c r="D301" s="67"/>
      <c r="E301" s="67"/>
      <c r="F301" s="67"/>
      <c r="G301" s="67"/>
      <c r="H301" s="67"/>
      <c r="I301" s="67"/>
      <c r="J301" s="67"/>
      <c r="K301" s="67"/>
      <c r="L301" s="67"/>
      <c r="M301" s="67"/>
      <c r="N301" s="67"/>
      <c r="O301" s="20">
        <v>303</v>
      </c>
      <c r="P301" s="21">
        <v>4</v>
      </c>
      <c r="Q301" s="21">
        <v>12</v>
      </c>
      <c r="R301" s="22">
        <v>0</v>
      </c>
      <c r="S301" s="20">
        <v>0</v>
      </c>
      <c r="T301" s="40">
        <f>T302</f>
        <v>15</v>
      </c>
    </row>
    <row r="302" spans="1:20" ht="51" customHeight="1" x14ac:dyDescent="0.3">
      <c r="A302" s="67" t="s">
        <v>212</v>
      </c>
      <c r="B302" s="67"/>
      <c r="C302" s="67"/>
      <c r="D302" s="67"/>
      <c r="E302" s="67"/>
      <c r="F302" s="67"/>
      <c r="G302" s="67"/>
      <c r="H302" s="67"/>
      <c r="I302" s="67"/>
      <c r="J302" s="67"/>
      <c r="K302" s="67"/>
      <c r="L302" s="67"/>
      <c r="M302" s="67"/>
      <c r="N302" s="67"/>
      <c r="O302" s="20">
        <v>303</v>
      </c>
      <c r="P302" s="21">
        <v>4</v>
      </c>
      <c r="Q302" s="21">
        <v>12</v>
      </c>
      <c r="R302" s="22" t="s">
        <v>65</v>
      </c>
      <c r="S302" s="20" t="s">
        <v>0</v>
      </c>
      <c r="T302" s="40">
        <f>T303</f>
        <v>15</v>
      </c>
    </row>
    <row r="303" spans="1:20" ht="49.5" customHeight="1" x14ac:dyDescent="0.3">
      <c r="A303" s="66" t="s">
        <v>213</v>
      </c>
      <c r="B303" s="66"/>
      <c r="C303" s="66"/>
      <c r="D303" s="66"/>
      <c r="E303" s="66"/>
      <c r="F303" s="66"/>
      <c r="G303" s="66"/>
      <c r="H303" s="66"/>
      <c r="I303" s="66"/>
      <c r="J303" s="66"/>
      <c r="K303" s="66"/>
      <c r="L303" s="66"/>
      <c r="M303" s="66"/>
      <c r="N303" s="66"/>
      <c r="O303" s="23">
        <v>303</v>
      </c>
      <c r="P303" s="24">
        <v>4</v>
      </c>
      <c r="Q303" s="24">
        <v>12</v>
      </c>
      <c r="R303" s="25" t="s">
        <v>64</v>
      </c>
      <c r="S303" s="23" t="s">
        <v>0</v>
      </c>
      <c r="T303" s="39">
        <f>T304+T305</f>
        <v>15</v>
      </c>
    </row>
    <row r="304" spans="1:20" ht="30.6" customHeight="1" x14ac:dyDescent="0.3">
      <c r="A304" s="66" t="s">
        <v>14</v>
      </c>
      <c r="B304" s="66"/>
      <c r="C304" s="66"/>
      <c r="D304" s="66"/>
      <c r="E304" s="66"/>
      <c r="F304" s="66"/>
      <c r="G304" s="66"/>
      <c r="H304" s="66"/>
      <c r="I304" s="66"/>
      <c r="J304" s="66"/>
      <c r="K304" s="66"/>
      <c r="L304" s="66"/>
      <c r="M304" s="66"/>
      <c r="N304" s="66"/>
      <c r="O304" s="23">
        <v>303</v>
      </c>
      <c r="P304" s="24">
        <v>4</v>
      </c>
      <c r="Q304" s="24">
        <v>12</v>
      </c>
      <c r="R304" s="25" t="s">
        <v>64</v>
      </c>
      <c r="S304" s="23" t="s">
        <v>12</v>
      </c>
      <c r="T304" s="39">
        <v>5</v>
      </c>
    </row>
    <row r="305" spans="1:20" ht="20.25" customHeight="1" x14ac:dyDescent="0.3">
      <c r="A305" s="66" t="s">
        <v>63</v>
      </c>
      <c r="B305" s="66"/>
      <c r="C305" s="66"/>
      <c r="D305" s="66"/>
      <c r="E305" s="66"/>
      <c r="F305" s="66"/>
      <c r="G305" s="66"/>
      <c r="H305" s="66"/>
      <c r="I305" s="66"/>
      <c r="J305" s="66"/>
      <c r="K305" s="66"/>
      <c r="L305" s="66"/>
      <c r="M305" s="66"/>
      <c r="N305" s="66"/>
      <c r="O305" s="23">
        <v>303</v>
      </c>
      <c r="P305" s="24">
        <v>4</v>
      </c>
      <c r="Q305" s="24">
        <v>12</v>
      </c>
      <c r="R305" s="25" t="s">
        <v>64</v>
      </c>
      <c r="S305" s="23" t="s">
        <v>62</v>
      </c>
      <c r="T305" s="39">
        <v>10</v>
      </c>
    </row>
    <row r="306" spans="1:20" ht="18" customHeight="1" x14ac:dyDescent="0.3">
      <c r="A306" s="67" t="s">
        <v>61</v>
      </c>
      <c r="B306" s="67"/>
      <c r="C306" s="67"/>
      <c r="D306" s="67"/>
      <c r="E306" s="67"/>
      <c r="F306" s="67"/>
      <c r="G306" s="67"/>
      <c r="H306" s="67"/>
      <c r="I306" s="67"/>
      <c r="J306" s="67"/>
      <c r="K306" s="67"/>
      <c r="L306" s="67"/>
      <c r="M306" s="67"/>
      <c r="N306" s="67"/>
      <c r="O306" s="20">
        <v>303</v>
      </c>
      <c r="P306" s="21">
        <v>5</v>
      </c>
      <c r="Q306" s="21">
        <v>0</v>
      </c>
      <c r="R306" s="22">
        <v>0</v>
      </c>
      <c r="S306" s="20">
        <v>0</v>
      </c>
      <c r="T306" s="40">
        <f>T307</f>
        <v>2615</v>
      </c>
    </row>
    <row r="307" spans="1:20" ht="17.25" customHeight="1" x14ac:dyDescent="0.3">
      <c r="A307" s="67" t="s">
        <v>60</v>
      </c>
      <c r="B307" s="67"/>
      <c r="C307" s="67"/>
      <c r="D307" s="67"/>
      <c r="E307" s="67"/>
      <c r="F307" s="67"/>
      <c r="G307" s="67"/>
      <c r="H307" s="67"/>
      <c r="I307" s="67"/>
      <c r="J307" s="67"/>
      <c r="K307" s="67"/>
      <c r="L307" s="67"/>
      <c r="M307" s="67"/>
      <c r="N307" s="67"/>
      <c r="O307" s="20">
        <v>303</v>
      </c>
      <c r="P307" s="21">
        <v>5</v>
      </c>
      <c r="Q307" s="21">
        <v>2</v>
      </c>
      <c r="R307" s="22">
        <v>0</v>
      </c>
      <c r="S307" s="20">
        <v>0</v>
      </c>
      <c r="T307" s="40">
        <f>T308+T311+T314</f>
        <v>2615</v>
      </c>
    </row>
    <row r="308" spans="1:20" ht="51" customHeight="1" x14ac:dyDescent="0.3">
      <c r="A308" s="67" t="s">
        <v>59</v>
      </c>
      <c r="B308" s="67"/>
      <c r="C308" s="67"/>
      <c r="D308" s="67"/>
      <c r="E308" s="67"/>
      <c r="F308" s="67"/>
      <c r="G308" s="67"/>
      <c r="H308" s="67"/>
      <c r="I308" s="67"/>
      <c r="J308" s="67"/>
      <c r="K308" s="67"/>
      <c r="L308" s="67"/>
      <c r="M308" s="67"/>
      <c r="N308" s="67"/>
      <c r="O308" s="20">
        <v>303</v>
      </c>
      <c r="P308" s="21">
        <v>5</v>
      </c>
      <c r="Q308" s="21">
        <v>2</v>
      </c>
      <c r="R308" s="22" t="s">
        <v>58</v>
      </c>
      <c r="S308" s="20" t="s">
        <v>0</v>
      </c>
      <c r="T308" s="40">
        <v>40</v>
      </c>
    </row>
    <row r="309" spans="1:20" ht="66" customHeight="1" x14ac:dyDescent="0.3">
      <c r="A309" s="66" t="s">
        <v>57</v>
      </c>
      <c r="B309" s="66"/>
      <c r="C309" s="66"/>
      <c r="D309" s="66"/>
      <c r="E309" s="66"/>
      <c r="F309" s="66"/>
      <c r="G309" s="66"/>
      <c r="H309" s="66"/>
      <c r="I309" s="66"/>
      <c r="J309" s="66"/>
      <c r="K309" s="66"/>
      <c r="L309" s="66"/>
      <c r="M309" s="66"/>
      <c r="N309" s="66"/>
      <c r="O309" s="23">
        <v>303</v>
      </c>
      <c r="P309" s="24">
        <v>5</v>
      </c>
      <c r="Q309" s="24">
        <v>2</v>
      </c>
      <c r="R309" s="25" t="s">
        <v>56</v>
      </c>
      <c r="S309" s="23" t="s">
        <v>0</v>
      </c>
      <c r="T309" s="39">
        <v>40</v>
      </c>
    </row>
    <row r="310" spans="1:20" ht="35.25" customHeight="1" x14ac:dyDescent="0.3">
      <c r="A310" s="66" t="s">
        <v>14</v>
      </c>
      <c r="B310" s="66"/>
      <c r="C310" s="66"/>
      <c r="D310" s="66"/>
      <c r="E310" s="66"/>
      <c r="F310" s="66"/>
      <c r="G310" s="66"/>
      <c r="H310" s="66"/>
      <c r="I310" s="66"/>
      <c r="J310" s="66"/>
      <c r="K310" s="66"/>
      <c r="L310" s="66"/>
      <c r="M310" s="66"/>
      <c r="N310" s="66"/>
      <c r="O310" s="23">
        <v>303</v>
      </c>
      <c r="P310" s="24">
        <v>5</v>
      </c>
      <c r="Q310" s="24">
        <v>2</v>
      </c>
      <c r="R310" s="25" t="s">
        <v>56</v>
      </c>
      <c r="S310" s="23" t="s">
        <v>12</v>
      </c>
      <c r="T310" s="39">
        <v>40</v>
      </c>
    </row>
    <row r="311" spans="1:20" ht="66.75" customHeight="1" x14ac:dyDescent="0.3">
      <c r="A311" s="67" t="s">
        <v>218</v>
      </c>
      <c r="B311" s="67"/>
      <c r="C311" s="67"/>
      <c r="D311" s="67"/>
      <c r="E311" s="67"/>
      <c r="F311" s="67"/>
      <c r="G311" s="67"/>
      <c r="H311" s="67"/>
      <c r="I311" s="67"/>
      <c r="J311" s="67"/>
      <c r="K311" s="67"/>
      <c r="L311" s="67"/>
      <c r="M311" s="67"/>
      <c r="N311" s="67"/>
      <c r="O311" s="20">
        <v>303</v>
      </c>
      <c r="P311" s="21">
        <v>5</v>
      </c>
      <c r="Q311" s="21">
        <v>2</v>
      </c>
      <c r="R311" s="22" t="s">
        <v>55</v>
      </c>
      <c r="S311" s="20" t="s">
        <v>0</v>
      </c>
      <c r="T311" s="40">
        <f>T312</f>
        <v>875</v>
      </c>
    </row>
    <row r="312" spans="1:20" ht="66" customHeight="1" x14ac:dyDescent="0.3">
      <c r="A312" s="67" t="s">
        <v>219</v>
      </c>
      <c r="B312" s="67"/>
      <c r="C312" s="67"/>
      <c r="D312" s="67"/>
      <c r="E312" s="67"/>
      <c r="F312" s="67"/>
      <c r="G312" s="67"/>
      <c r="H312" s="67"/>
      <c r="I312" s="67"/>
      <c r="J312" s="67"/>
      <c r="K312" s="67"/>
      <c r="L312" s="67"/>
      <c r="M312" s="67"/>
      <c r="N312" s="67"/>
      <c r="O312" s="23">
        <v>303</v>
      </c>
      <c r="P312" s="24">
        <v>5</v>
      </c>
      <c r="Q312" s="24">
        <v>2</v>
      </c>
      <c r="R312" s="45">
        <v>1710060990</v>
      </c>
      <c r="S312" s="23" t="s">
        <v>0</v>
      </c>
      <c r="T312" s="39">
        <f>T313</f>
        <v>875</v>
      </c>
    </row>
    <row r="313" spans="1:20" ht="32.4" customHeight="1" x14ac:dyDescent="0.3">
      <c r="A313" s="66" t="s">
        <v>14</v>
      </c>
      <c r="B313" s="66"/>
      <c r="C313" s="66"/>
      <c r="D313" s="66"/>
      <c r="E313" s="66"/>
      <c r="F313" s="66"/>
      <c r="G313" s="66"/>
      <c r="H313" s="66"/>
      <c r="I313" s="66"/>
      <c r="J313" s="66"/>
      <c r="K313" s="66"/>
      <c r="L313" s="66"/>
      <c r="M313" s="66"/>
      <c r="N313" s="66"/>
      <c r="O313" s="23">
        <v>303</v>
      </c>
      <c r="P313" s="24">
        <v>5</v>
      </c>
      <c r="Q313" s="24">
        <v>2</v>
      </c>
      <c r="R313" s="25" t="s">
        <v>52</v>
      </c>
      <c r="S313" s="23" t="s">
        <v>12</v>
      </c>
      <c r="T313" s="39">
        <v>875</v>
      </c>
    </row>
    <row r="314" spans="1:20" ht="49.8" customHeight="1" x14ac:dyDescent="0.3">
      <c r="A314" s="65"/>
      <c r="B314" s="65"/>
      <c r="C314" s="65"/>
      <c r="D314" s="65"/>
      <c r="E314" s="65"/>
      <c r="F314" s="65"/>
      <c r="G314" s="65"/>
      <c r="H314" s="65"/>
      <c r="I314" s="65"/>
      <c r="J314" s="65"/>
      <c r="K314" s="65"/>
      <c r="L314" s="65"/>
      <c r="M314" s="65"/>
      <c r="N314" s="63" t="s">
        <v>273</v>
      </c>
      <c r="O314" s="23">
        <v>303</v>
      </c>
      <c r="P314" s="24">
        <v>5</v>
      </c>
      <c r="Q314" s="24">
        <v>2</v>
      </c>
      <c r="R314" s="45" t="s">
        <v>275</v>
      </c>
      <c r="S314" s="23"/>
      <c r="T314" s="39">
        <f>T315</f>
        <v>1700</v>
      </c>
    </row>
    <row r="315" spans="1:20" ht="48.6" customHeight="1" x14ac:dyDescent="0.3">
      <c r="A315" s="65"/>
      <c r="B315" s="65"/>
      <c r="C315" s="65"/>
      <c r="D315" s="65"/>
      <c r="E315" s="65"/>
      <c r="F315" s="65"/>
      <c r="G315" s="65"/>
      <c r="H315" s="65"/>
      <c r="I315" s="65"/>
      <c r="J315" s="65"/>
      <c r="K315" s="65"/>
      <c r="L315" s="65"/>
      <c r="M315" s="65"/>
      <c r="N315" s="63" t="s">
        <v>274</v>
      </c>
      <c r="O315" s="23">
        <v>303</v>
      </c>
      <c r="P315" s="24">
        <v>5</v>
      </c>
      <c r="Q315" s="24">
        <v>2</v>
      </c>
      <c r="R315" s="45" t="s">
        <v>276</v>
      </c>
      <c r="S315" s="23"/>
      <c r="T315" s="39">
        <f>T316</f>
        <v>1700</v>
      </c>
    </row>
    <row r="316" spans="1:20" ht="32.4" customHeight="1" x14ac:dyDescent="0.3">
      <c r="A316" s="65"/>
      <c r="B316" s="65"/>
      <c r="C316" s="65"/>
      <c r="D316" s="65"/>
      <c r="E316" s="65"/>
      <c r="F316" s="65"/>
      <c r="G316" s="65"/>
      <c r="H316" s="65"/>
      <c r="I316" s="65"/>
      <c r="J316" s="65"/>
      <c r="K316" s="65"/>
      <c r="L316" s="65"/>
      <c r="M316" s="65"/>
      <c r="N316" s="63" t="s">
        <v>14</v>
      </c>
      <c r="O316" s="23">
        <v>303</v>
      </c>
      <c r="P316" s="24">
        <v>5</v>
      </c>
      <c r="Q316" s="24">
        <v>2</v>
      </c>
      <c r="R316" s="45" t="s">
        <v>276</v>
      </c>
      <c r="S316" s="23">
        <v>200</v>
      </c>
      <c r="T316" s="39">
        <v>1700</v>
      </c>
    </row>
    <row r="317" spans="1:20" ht="20.25" customHeight="1" x14ac:dyDescent="0.3">
      <c r="A317" s="67" t="s">
        <v>51</v>
      </c>
      <c r="B317" s="67"/>
      <c r="C317" s="67"/>
      <c r="D317" s="67"/>
      <c r="E317" s="67"/>
      <c r="F317" s="67"/>
      <c r="G317" s="67"/>
      <c r="H317" s="67"/>
      <c r="I317" s="67"/>
      <c r="J317" s="67"/>
      <c r="K317" s="67"/>
      <c r="L317" s="67"/>
      <c r="M317" s="67"/>
      <c r="N317" s="67"/>
      <c r="O317" s="20">
        <v>303</v>
      </c>
      <c r="P317" s="21">
        <v>7</v>
      </c>
      <c r="Q317" s="21">
        <v>0</v>
      </c>
      <c r="R317" s="22">
        <v>0</v>
      </c>
      <c r="S317" s="20">
        <v>0</v>
      </c>
      <c r="T317" s="40">
        <f>T323+T330+T318</f>
        <v>11994</v>
      </c>
    </row>
    <row r="318" spans="1:20" ht="20.25" customHeight="1" x14ac:dyDescent="0.3">
      <c r="A318" s="64"/>
      <c r="B318" s="64"/>
      <c r="C318" s="6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 t="s">
        <v>50</v>
      </c>
      <c r="O318" s="20">
        <v>303</v>
      </c>
      <c r="P318" s="21">
        <v>7</v>
      </c>
      <c r="Q318" s="21">
        <v>2</v>
      </c>
      <c r="R318" s="22"/>
      <c r="S318" s="20"/>
      <c r="T318" s="40">
        <f>T319</f>
        <v>9500</v>
      </c>
    </row>
    <row r="319" spans="1:20" ht="34.200000000000003" customHeight="1" x14ac:dyDescent="0.3">
      <c r="A319" s="64"/>
      <c r="B319" s="64"/>
      <c r="C319" s="64"/>
      <c r="D319" s="64"/>
      <c r="E319" s="64"/>
      <c r="F319" s="64"/>
      <c r="G319" s="64"/>
      <c r="H319" s="64"/>
      <c r="I319" s="64"/>
      <c r="J319" s="64"/>
      <c r="K319" s="64"/>
      <c r="L319" s="64"/>
      <c r="M319" s="64"/>
      <c r="N319" s="62" t="s">
        <v>277</v>
      </c>
      <c r="O319" s="20">
        <v>303</v>
      </c>
      <c r="P319" s="21">
        <v>7</v>
      </c>
      <c r="Q319" s="21">
        <v>2</v>
      </c>
      <c r="R319" s="49" t="s">
        <v>280</v>
      </c>
      <c r="S319" s="20"/>
      <c r="T319" s="40">
        <f>T320</f>
        <v>9500</v>
      </c>
    </row>
    <row r="320" spans="1:20" ht="66" customHeight="1" x14ac:dyDescent="0.3">
      <c r="A320" s="64"/>
      <c r="B320" s="64"/>
      <c r="C320" s="64"/>
      <c r="D320" s="64"/>
      <c r="E320" s="64"/>
      <c r="F320" s="64"/>
      <c r="G320" s="64"/>
      <c r="H320" s="64"/>
      <c r="I320" s="64"/>
      <c r="J320" s="64"/>
      <c r="K320" s="64"/>
      <c r="L320" s="64"/>
      <c r="M320" s="64"/>
      <c r="N320" s="62" t="s">
        <v>278</v>
      </c>
      <c r="O320" s="20">
        <v>303</v>
      </c>
      <c r="P320" s="21">
        <v>7</v>
      </c>
      <c r="Q320" s="21">
        <v>2</v>
      </c>
      <c r="R320" s="49" t="s">
        <v>281</v>
      </c>
      <c r="S320" s="20"/>
      <c r="T320" s="40">
        <f>T321</f>
        <v>9500</v>
      </c>
    </row>
    <row r="321" spans="1:20" ht="50.4" customHeight="1" x14ac:dyDescent="0.3">
      <c r="A321" s="64"/>
      <c r="B321" s="64"/>
      <c r="C321" s="64"/>
      <c r="D321" s="64"/>
      <c r="E321" s="64"/>
      <c r="F321" s="64"/>
      <c r="G321" s="64"/>
      <c r="H321" s="64"/>
      <c r="I321" s="64"/>
      <c r="J321" s="64"/>
      <c r="K321" s="64"/>
      <c r="L321" s="64"/>
      <c r="M321" s="64"/>
      <c r="N321" s="63" t="s">
        <v>279</v>
      </c>
      <c r="O321" s="20">
        <v>303</v>
      </c>
      <c r="P321" s="24">
        <v>7</v>
      </c>
      <c r="Q321" s="24">
        <v>2</v>
      </c>
      <c r="R321" s="45" t="s">
        <v>282</v>
      </c>
      <c r="S321" s="23"/>
      <c r="T321" s="40">
        <f>T322</f>
        <v>9500</v>
      </c>
    </row>
    <row r="322" spans="1:20" ht="20.25" customHeight="1" x14ac:dyDescent="0.3">
      <c r="A322" s="64"/>
      <c r="B322" s="64"/>
      <c r="C322" s="64"/>
      <c r="D322" s="64"/>
      <c r="E322" s="64"/>
      <c r="F322" s="64"/>
      <c r="G322" s="64"/>
      <c r="H322" s="64"/>
      <c r="I322" s="64"/>
      <c r="J322" s="64"/>
      <c r="K322" s="64"/>
      <c r="L322" s="64"/>
      <c r="M322" s="64"/>
      <c r="N322" s="63" t="s">
        <v>14</v>
      </c>
      <c r="O322" s="20">
        <v>303</v>
      </c>
      <c r="P322" s="24">
        <v>7</v>
      </c>
      <c r="Q322" s="24">
        <v>2</v>
      </c>
      <c r="R322" s="45" t="s">
        <v>282</v>
      </c>
      <c r="S322" s="23">
        <v>200</v>
      </c>
      <c r="T322" s="40">
        <v>9500</v>
      </c>
    </row>
    <row r="323" spans="1:20" ht="22.5" customHeight="1" x14ac:dyDescent="0.3">
      <c r="A323" s="67" t="s">
        <v>192</v>
      </c>
      <c r="B323" s="67"/>
      <c r="C323" s="67"/>
      <c r="D323" s="67"/>
      <c r="E323" s="67"/>
      <c r="F323" s="67"/>
      <c r="G323" s="67"/>
      <c r="H323" s="67"/>
      <c r="I323" s="67"/>
      <c r="J323" s="67"/>
      <c r="K323" s="67"/>
      <c r="L323" s="67"/>
      <c r="M323" s="67"/>
      <c r="N323" s="67"/>
      <c r="O323" s="20">
        <v>303</v>
      </c>
      <c r="P323" s="21">
        <v>7</v>
      </c>
      <c r="Q323" s="21">
        <v>3</v>
      </c>
      <c r="R323" s="22">
        <v>0</v>
      </c>
      <c r="S323" s="20">
        <v>0</v>
      </c>
      <c r="T323" s="40">
        <f>T324</f>
        <v>2203</v>
      </c>
    </row>
    <row r="324" spans="1:20" ht="65.25" customHeight="1" x14ac:dyDescent="0.3">
      <c r="A324" s="67" t="s">
        <v>17</v>
      </c>
      <c r="B324" s="67"/>
      <c r="C324" s="67"/>
      <c r="D324" s="67"/>
      <c r="E324" s="67"/>
      <c r="F324" s="67"/>
      <c r="G324" s="67"/>
      <c r="H324" s="67"/>
      <c r="I324" s="67"/>
      <c r="J324" s="67"/>
      <c r="K324" s="67"/>
      <c r="L324" s="67"/>
      <c r="M324" s="67"/>
      <c r="N324" s="67"/>
      <c r="O324" s="20">
        <v>303</v>
      </c>
      <c r="P324" s="21">
        <v>7</v>
      </c>
      <c r="Q324" s="21">
        <v>3</v>
      </c>
      <c r="R324" s="22" t="s">
        <v>16</v>
      </c>
      <c r="S324" s="20" t="s">
        <v>0</v>
      </c>
      <c r="T324" s="40">
        <f>T325</f>
        <v>2203</v>
      </c>
    </row>
    <row r="325" spans="1:20" ht="79.5" customHeight="1" x14ac:dyDescent="0.3">
      <c r="A325" s="66" t="s">
        <v>184</v>
      </c>
      <c r="B325" s="66"/>
      <c r="C325" s="66"/>
      <c r="D325" s="66"/>
      <c r="E325" s="66"/>
      <c r="F325" s="66"/>
      <c r="G325" s="66"/>
      <c r="H325" s="66"/>
      <c r="I325" s="66"/>
      <c r="J325" s="66"/>
      <c r="K325" s="66"/>
      <c r="L325" s="66"/>
      <c r="M325" s="66"/>
      <c r="N325" s="66"/>
      <c r="O325" s="23">
        <v>303</v>
      </c>
      <c r="P325" s="24">
        <v>7</v>
      </c>
      <c r="Q325" s="24">
        <v>3</v>
      </c>
      <c r="R325" s="25" t="s">
        <v>38</v>
      </c>
      <c r="S325" s="23" t="s">
        <v>0</v>
      </c>
      <c r="T325" s="39">
        <f>T326+T328</f>
        <v>2203</v>
      </c>
    </row>
    <row r="326" spans="1:20" ht="112.5" customHeight="1" x14ac:dyDescent="0.3">
      <c r="A326" s="66" t="s">
        <v>185</v>
      </c>
      <c r="B326" s="66"/>
      <c r="C326" s="66"/>
      <c r="D326" s="66"/>
      <c r="E326" s="66"/>
      <c r="F326" s="66"/>
      <c r="G326" s="66"/>
      <c r="H326" s="66"/>
      <c r="I326" s="66"/>
      <c r="J326" s="66"/>
      <c r="K326" s="66"/>
      <c r="L326" s="66"/>
      <c r="M326" s="66"/>
      <c r="N326" s="66"/>
      <c r="O326" s="23">
        <v>303</v>
      </c>
      <c r="P326" s="24">
        <v>7</v>
      </c>
      <c r="Q326" s="24">
        <v>3</v>
      </c>
      <c r="R326" s="25" t="s">
        <v>49</v>
      </c>
      <c r="S326" s="23" t="s">
        <v>0</v>
      </c>
      <c r="T326" s="39">
        <f>T327</f>
        <v>2109</v>
      </c>
    </row>
    <row r="327" spans="1:20" ht="33.75" customHeight="1" x14ac:dyDescent="0.3">
      <c r="A327" s="66" t="s">
        <v>4</v>
      </c>
      <c r="B327" s="66"/>
      <c r="C327" s="66"/>
      <c r="D327" s="66"/>
      <c r="E327" s="66"/>
      <c r="F327" s="66"/>
      <c r="G327" s="66"/>
      <c r="H327" s="66"/>
      <c r="I327" s="66"/>
      <c r="J327" s="66"/>
      <c r="K327" s="66"/>
      <c r="L327" s="66"/>
      <c r="M327" s="66"/>
      <c r="N327" s="66"/>
      <c r="O327" s="23">
        <v>303</v>
      </c>
      <c r="P327" s="24">
        <v>7</v>
      </c>
      <c r="Q327" s="24">
        <v>3</v>
      </c>
      <c r="R327" s="25" t="s">
        <v>49</v>
      </c>
      <c r="S327" s="23" t="s">
        <v>3</v>
      </c>
      <c r="T327" s="39">
        <f>2203-94</f>
        <v>2109</v>
      </c>
    </row>
    <row r="328" spans="1:20" ht="49.95" customHeight="1" x14ac:dyDescent="0.3">
      <c r="A328" s="47"/>
      <c r="B328" s="47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6" t="s">
        <v>243</v>
      </c>
      <c r="O328" s="20">
        <v>303</v>
      </c>
      <c r="P328" s="21">
        <v>7</v>
      </c>
      <c r="Q328" s="21">
        <v>3</v>
      </c>
      <c r="R328" s="22" t="s">
        <v>244</v>
      </c>
      <c r="S328" s="20"/>
      <c r="T328" s="40">
        <f>T329</f>
        <v>94</v>
      </c>
    </row>
    <row r="329" spans="1:20" ht="34.5" customHeight="1" x14ac:dyDescent="0.3">
      <c r="A329" s="47"/>
      <c r="B329" s="47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 t="s">
        <v>214</v>
      </c>
      <c r="O329" s="23">
        <v>303</v>
      </c>
      <c r="P329" s="24">
        <v>7</v>
      </c>
      <c r="Q329" s="24">
        <v>3</v>
      </c>
      <c r="R329" s="25" t="s">
        <v>244</v>
      </c>
      <c r="S329" s="23">
        <v>600</v>
      </c>
      <c r="T329" s="39">
        <v>94</v>
      </c>
    </row>
    <row r="330" spans="1:20" ht="18" customHeight="1" x14ac:dyDescent="0.3">
      <c r="A330" s="67" t="s">
        <v>48</v>
      </c>
      <c r="B330" s="67"/>
      <c r="C330" s="67"/>
      <c r="D330" s="67"/>
      <c r="E330" s="67"/>
      <c r="F330" s="67"/>
      <c r="G330" s="67"/>
      <c r="H330" s="67"/>
      <c r="I330" s="67"/>
      <c r="J330" s="67"/>
      <c r="K330" s="67"/>
      <c r="L330" s="67"/>
      <c r="M330" s="67"/>
      <c r="N330" s="67"/>
      <c r="O330" s="20">
        <v>303</v>
      </c>
      <c r="P330" s="21">
        <v>7</v>
      </c>
      <c r="Q330" s="21">
        <v>9</v>
      </c>
      <c r="R330" s="22">
        <v>0</v>
      </c>
      <c r="S330" s="20">
        <v>0</v>
      </c>
      <c r="T330" s="40">
        <f>T331</f>
        <v>291</v>
      </c>
    </row>
    <row r="331" spans="1:20" ht="64.5" customHeight="1" x14ac:dyDescent="0.3">
      <c r="A331" s="66" t="s">
        <v>24</v>
      </c>
      <c r="B331" s="66"/>
      <c r="C331" s="66"/>
      <c r="D331" s="66"/>
      <c r="E331" s="66"/>
      <c r="F331" s="66"/>
      <c r="G331" s="66"/>
      <c r="H331" s="66"/>
      <c r="I331" s="66"/>
      <c r="J331" s="66"/>
      <c r="K331" s="66"/>
      <c r="L331" s="66"/>
      <c r="M331" s="66"/>
      <c r="N331" s="66"/>
      <c r="O331" s="23">
        <v>303</v>
      </c>
      <c r="P331" s="24">
        <v>7</v>
      </c>
      <c r="Q331" s="24">
        <v>9</v>
      </c>
      <c r="R331" s="25" t="s">
        <v>23</v>
      </c>
      <c r="S331" s="23" t="s">
        <v>0</v>
      </c>
      <c r="T331" s="39">
        <f>T332</f>
        <v>291</v>
      </c>
    </row>
    <row r="332" spans="1:20" ht="36.75" customHeight="1" x14ac:dyDescent="0.3">
      <c r="A332" s="66" t="s">
        <v>22</v>
      </c>
      <c r="B332" s="66"/>
      <c r="C332" s="66"/>
      <c r="D332" s="66"/>
      <c r="E332" s="66"/>
      <c r="F332" s="66"/>
      <c r="G332" s="66"/>
      <c r="H332" s="66"/>
      <c r="I332" s="66"/>
      <c r="J332" s="66"/>
      <c r="K332" s="66"/>
      <c r="L332" s="66"/>
      <c r="M332" s="66"/>
      <c r="N332" s="66"/>
      <c r="O332" s="23">
        <v>303</v>
      </c>
      <c r="P332" s="24">
        <v>7</v>
      </c>
      <c r="Q332" s="24">
        <v>9</v>
      </c>
      <c r="R332" s="25" t="s">
        <v>21</v>
      </c>
      <c r="S332" s="23" t="s">
        <v>0</v>
      </c>
      <c r="T332" s="39">
        <f>T333</f>
        <v>291</v>
      </c>
    </row>
    <row r="333" spans="1:20" ht="51" customHeight="1" x14ac:dyDescent="0.3">
      <c r="A333" s="66" t="s">
        <v>47</v>
      </c>
      <c r="B333" s="66"/>
      <c r="C333" s="66"/>
      <c r="D333" s="66"/>
      <c r="E333" s="66"/>
      <c r="F333" s="66"/>
      <c r="G333" s="66"/>
      <c r="H333" s="66"/>
      <c r="I333" s="66"/>
      <c r="J333" s="66"/>
      <c r="K333" s="66"/>
      <c r="L333" s="66"/>
      <c r="M333" s="66"/>
      <c r="N333" s="66"/>
      <c r="O333" s="23">
        <v>303</v>
      </c>
      <c r="P333" s="24">
        <v>7</v>
      </c>
      <c r="Q333" s="24">
        <v>9</v>
      </c>
      <c r="R333" s="25" t="s">
        <v>44</v>
      </c>
      <c r="S333" s="23" t="s">
        <v>0</v>
      </c>
      <c r="T333" s="39">
        <f>T334+T335</f>
        <v>291</v>
      </c>
    </row>
    <row r="334" spans="1:20" ht="81.75" customHeight="1" x14ac:dyDescent="0.3">
      <c r="A334" s="66" t="s">
        <v>46</v>
      </c>
      <c r="B334" s="66"/>
      <c r="C334" s="66"/>
      <c r="D334" s="66"/>
      <c r="E334" s="66"/>
      <c r="F334" s="66"/>
      <c r="G334" s="66"/>
      <c r="H334" s="66"/>
      <c r="I334" s="66"/>
      <c r="J334" s="66"/>
      <c r="K334" s="66"/>
      <c r="L334" s="66"/>
      <c r="M334" s="66"/>
      <c r="N334" s="66"/>
      <c r="O334" s="23">
        <v>303</v>
      </c>
      <c r="P334" s="24">
        <v>7</v>
      </c>
      <c r="Q334" s="24">
        <v>9</v>
      </c>
      <c r="R334" s="25" t="s">
        <v>44</v>
      </c>
      <c r="S334" s="23" t="s">
        <v>45</v>
      </c>
      <c r="T334" s="39">
        <v>265</v>
      </c>
    </row>
    <row r="335" spans="1:20" ht="31.95" customHeight="1" x14ac:dyDescent="0.3">
      <c r="A335" s="56"/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6" t="s">
        <v>14</v>
      </c>
      <c r="O335" s="23">
        <v>303</v>
      </c>
      <c r="P335" s="24">
        <v>7</v>
      </c>
      <c r="Q335" s="24">
        <v>9</v>
      </c>
      <c r="R335" s="25" t="s">
        <v>44</v>
      </c>
      <c r="S335" s="23">
        <v>200</v>
      </c>
      <c r="T335" s="39">
        <v>26</v>
      </c>
    </row>
    <row r="336" spans="1:20" ht="18" customHeight="1" x14ac:dyDescent="0.3">
      <c r="A336" s="67" t="s">
        <v>43</v>
      </c>
      <c r="B336" s="67"/>
      <c r="C336" s="67"/>
      <c r="D336" s="67"/>
      <c r="E336" s="67"/>
      <c r="F336" s="67"/>
      <c r="G336" s="67"/>
      <c r="H336" s="67"/>
      <c r="I336" s="67"/>
      <c r="J336" s="67"/>
      <c r="K336" s="67"/>
      <c r="L336" s="67"/>
      <c r="M336" s="67"/>
      <c r="N336" s="67"/>
      <c r="O336" s="20">
        <v>303</v>
      </c>
      <c r="P336" s="21">
        <v>8</v>
      </c>
      <c r="Q336" s="21">
        <v>0</v>
      </c>
      <c r="R336" s="22">
        <v>0</v>
      </c>
      <c r="S336" s="20">
        <v>0</v>
      </c>
      <c r="T336" s="40">
        <f>T337+T351</f>
        <v>9340</v>
      </c>
    </row>
    <row r="337" spans="1:20" ht="20.25" customHeight="1" x14ac:dyDescent="0.3">
      <c r="A337" s="67" t="s">
        <v>42</v>
      </c>
      <c r="B337" s="67"/>
      <c r="C337" s="67"/>
      <c r="D337" s="67"/>
      <c r="E337" s="67"/>
      <c r="F337" s="67"/>
      <c r="G337" s="67"/>
      <c r="H337" s="67"/>
      <c r="I337" s="67"/>
      <c r="J337" s="67"/>
      <c r="K337" s="67"/>
      <c r="L337" s="67"/>
      <c r="M337" s="67"/>
      <c r="N337" s="67"/>
      <c r="O337" s="20">
        <v>303</v>
      </c>
      <c r="P337" s="21">
        <v>8</v>
      </c>
      <c r="Q337" s="21">
        <v>1</v>
      </c>
      <c r="R337" s="22">
        <v>0</v>
      </c>
      <c r="S337" s="20">
        <v>0</v>
      </c>
      <c r="T337" s="40">
        <f>T338</f>
        <v>9085</v>
      </c>
    </row>
    <row r="338" spans="1:20" ht="69.75" customHeight="1" x14ac:dyDescent="0.3">
      <c r="A338" s="67" t="s">
        <v>17</v>
      </c>
      <c r="B338" s="67"/>
      <c r="C338" s="67"/>
      <c r="D338" s="67"/>
      <c r="E338" s="67"/>
      <c r="F338" s="67"/>
      <c r="G338" s="67"/>
      <c r="H338" s="67"/>
      <c r="I338" s="67"/>
      <c r="J338" s="67"/>
      <c r="K338" s="67"/>
      <c r="L338" s="67"/>
      <c r="M338" s="67"/>
      <c r="N338" s="67"/>
      <c r="O338" s="20">
        <v>303</v>
      </c>
      <c r="P338" s="21">
        <v>8</v>
      </c>
      <c r="Q338" s="21">
        <v>1</v>
      </c>
      <c r="R338" s="22" t="s">
        <v>16</v>
      </c>
      <c r="S338" s="20" t="s">
        <v>0</v>
      </c>
      <c r="T338" s="40">
        <f>T339+T344+T346</f>
        <v>9085</v>
      </c>
    </row>
    <row r="339" spans="1:20" ht="78" customHeight="1" x14ac:dyDescent="0.3">
      <c r="A339" s="66" t="s">
        <v>184</v>
      </c>
      <c r="B339" s="66"/>
      <c r="C339" s="66"/>
      <c r="D339" s="66"/>
      <c r="E339" s="66"/>
      <c r="F339" s="66"/>
      <c r="G339" s="66"/>
      <c r="H339" s="66"/>
      <c r="I339" s="66"/>
      <c r="J339" s="66"/>
      <c r="K339" s="66"/>
      <c r="L339" s="66"/>
      <c r="M339" s="66"/>
      <c r="N339" s="66"/>
      <c r="O339" s="23">
        <v>303</v>
      </c>
      <c r="P339" s="24">
        <v>8</v>
      </c>
      <c r="Q339" s="24">
        <v>1</v>
      </c>
      <c r="R339" s="25" t="s">
        <v>38</v>
      </c>
      <c r="S339" s="23" t="s">
        <v>0</v>
      </c>
      <c r="T339" s="39">
        <f>T340+T342+T348</f>
        <v>7189</v>
      </c>
    </row>
    <row r="340" spans="1:20" ht="88.5" customHeight="1" x14ac:dyDescent="0.3">
      <c r="A340" s="66" t="s">
        <v>186</v>
      </c>
      <c r="B340" s="66"/>
      <c r="C340" s="66"/>
      <c r="D340" s="66"/>
      <c r="E340" s="66"/>
      <c r="F340" s="66"/>
      <c r="G340" s="66"/>
      <c r="H340" s="66"/>
      <c r="I340" s="66"/>
      <c r="J340" s="66"/>
      <c r="K340" s="66"/>
      <c r="L340" s="66"/>
      <c r="M340" s="66"/>
      <c r="N340" s="66"/>
      <c r="O340" s="23">
        <v>303</v>
      </c>
      <c r="P340" s="24">
        <v>8</v>
      </c>
      <c r="Q340" s="24">
        <v>1</v>
      </c>
      <c r="R340" s="25" t="s">
        <v>41</v>
      </c>
      <c r="S340" s="23" t="s">
        <v>0</v>
      </c>
      <c r="T340" s="39">
        <f>T341</f>
        <v>4627</v>
      </c>
    </row>
    <row r="341" spans="1:20" ht="37.5" customHeight="1" x14ac:dyDescent="0.3">
      <c r="A341" s="66" t="s">
        <v>4</v>
      </c>
      <c r="B341" s="66"/>
      <c r="C341" s="66"/>
      <c r="D341" s="66"/>
      <c r="E341" s="66"/>
      <c r="F341" s="66"/>
      <c r="G341" s="66"/>
      <c r="H341" s="66"/>
      <c r="I341" s="66"/>
      <c r="J341" s="66"/>
      <c r="K341" s="66"/>
      <c r="L341" s="66"/>
      <c r="M341" s="66"/>
      <c r="N341" s="66"/>
      <c r="O341" s="23">
        <v>303</v>
      </c>
      <c r="P341" s="24">
        <v>8</v>
      </c>
      <c r="Q341" s="24">
        <v>1</v>
      </c>
      <c r="R341" s="25" t="s">
        <v>41</v>
      </c>
      <c r="S341" s="23" t="s">
        <v>3</v>
      </c>
      <c r="T341" s="39">
        <f>6421-154-1640</f>
        <v>4627</v>
      </c>
    </row>
    <row r="342" spans="1:20" ht="65.25" customHeight="1" x14ac:dyDescent="0.3">
      <c r="A342" s="66" t="s">
        <v>187</v>
      </c>
      <c r="B342" s="66"/>
      <c r="C342" s="66"/>
      <c r="D342" s="66"/>
      <c r="E342" s="66"/>
      <c r="F342" s="66"/>
      <c r="G342" s="66"/>
      <c r="H342" s="66"/>
      <c r="I342" s="66"/>
      <c r="J342" s="66"/>
      <c r="K342" s="66"/>
      <c r="L342" s="66"/>
      <c r="M342" s="66"/>
      <c r="N342" s="66"/>
      <c r="O342" s="20">
        <v>303</v>
      </c>
      <c r="P342" s="21">
        <v>8</v>
      </c>
      <c r="Q342" s="21">
        <v>1</v>
      </c>
      <c r="R342" s="22" t="s">
        <v>40</v>
      </c>
      <c r="S342" s="20" t="s">
        <v>0</v>
      </c>
      <c r="T342" s="40">
        <f>T343</f>
        <v>2552</v>
      </c>
    </row>
    <row r="343" spans="1:20" ht="36" customHeight="1" x14ac:dyDescent="0.3">
      <c r="A343" s="66" t="s">
        <v>4</v>
      </c>
      <c r="B343" s="66"/>
      <c r="C343" s="66"/>
      <c r="D343" s="66"/>
      <c r="E343" s="66"/>
      <c r="F343" s="66"/>
      <c r="G343" s="66"/>
      <c r="H343" s="66"/>
      <c r="I343" s="66"/>
      <c r="J343" s="66"/>
      <c r="K343" s="66"/>
      <c r="L343" s="66"/>
      <c r="M343" s="66"/>
      <c r="N343" s="66"/>
      <c r="O343" s="23">
        <v>303</v>
      </c>
      <c r="P343" s="24">
        <v>8</v>
      </c>
      <c r="Q343" s="24">
        <v>1</v>
      </c>
      <c r="R343" s="25" t="s">
        <v>40</v>
      </c>
      <c r="S343" s="23" t="s">
        <v>3</v>
      </c>
      <c r="T343" s="39">
        <f>2654-102</f>
        <v>2552</v>
      </c>
    </row>
    <row r="344" spans="1:20" ht="36" customHeight="1" x14ac:dyDescent="0.3">
      <c r="A344" s="47"/>
      <c r="B344" s="47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6" t="s">
        <v>208</v>
      </c>
      <c r="O344" s="20">
        <v>303</v>
      </c>
      <c r="P344" s="21">
        <v>8</v>
      </c>
      <c r="Q344" s="21">
        <v>1</v>
      </c>
      <c r="R344" s="49" t="s">
        <v>244</v>
      </c>
      <c r="S344" s="20"/>
      <c r="T344" s="40">
        <f>T345</f>
        <v>256</v>
      </c>
    </row>
    <row r="345" spans="1:20" ht="36" customHeight="1" x14ac:dyDescent="0.3">
      <c r="A345" s="47"/>
      <c r="B345" s="47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 t="s">
        <v>214</v>
      </c>
      <c r="O345" s="23">
        <v>303</v>
      </c>
      <c r="P345" s="24">
        <v>8</v>
      </c>
      <c r="Q345" s="24">
        <v>1</v>
      </c>
      <c r="R345" s="45" t="s">
        <v>244</v>
      </c>
      <c r="S345" s="23">
        <v>600</v>
      </c>
      <c r="T345" s="39">
        <v>256</v>
      </c>
    </row>
    <row r="346" spans="1:20" ht="36" customHeight="1" x14ac:dyDescent="0.3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2" t="s">
        <v>257</v>
      </c>
      <c r="O346" s="23">
        <v>303</v>
      </c>
      <c r="P346" s="21">
        <v>8</v>
      </c>
      <c r="Q346" s="21">
        <v>1</v>
      </c>
      <c r="R346" s="49" t="s">
        <v>258</v>
      </c>
      <c r="S346" s="20"/>
      <c r="T346" s="39">
        <f>T347</f>
        <v>1640</v>
      </c>
    </row>
    <row r="347" spans="1:20" ht="36" customHeight="1" x14ac:dyDescent="0.3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3" t="s">
        <v>4</v>
      </c>
      <c r="O347" s="23">
        <v>303</v>
      </c>
      <c r="P347" s="24">
        <v>8</v>
      </c>
      <c r="Q347" s="24">
        <v>1</v>
      </c>
      <c r="R347" s="45" t="s">
        <v>258</v>
      </c>
      <c r="S347" s="23">
        <v>600</v>
      </c>
      <c r="T347" s="39">
        <f>1260+380</f>
        <v>1640</v>
      </c>
    </row>
    <row r="348" spans="1:20" ht="62.4" customHeight="1" x14ac:dyDescent="0.3">
      <c r="A348" s="65"/>
      <c r="B348" s="65"/>
      <c r="C348" s="65"/>
      <c r="D348" s="65"/>
      <c r="E348" s="65"/>
      <c r="F348" s="65"/>
      <c r="G348" s="65"/>
      <c r="H348" s="65"/>
      <c r="I348" s="65"/>
      <c r="J348" s="65"/>
      <c r="K348" s="65"/>
      <c r="L348" s="65"/>
      <c r="M348" s="65"/>
      <c r="N348" s="62" t="s">
        <v>286</v>
      </c>
      <c r="O348" s="23">
        <v>303</v>
      </c>
      <c r="P348" s="21">
        <v>8</v>
      </c>
      <c r="Q348" s="21">
        <v>1</v>
      </c>
      <c r="R348" s="49" t="s">
        <v>289</v>
      </c>
      <c r="S348" s="20"/>
      <c r="T348" s="39">
        <f>T349</f>
        <v>10</v>
      </c>
    </row>
    <row r="349" spans="1:20" ht="61.8" customHeight="1" x14ac:dyDescent="0.3">
      <c r="A349" s="65"/>
      <c r="B349" s="65"/>
      <c r="C349" s="65"/>
      <c r="D349" s="65"/>
      <c r="E349" s="65"/>
      <c r="F349" s="65"/>
      <c r="G349" s="65"/>
      <c r="H349" s="65"/>
      <c r="I349" s="65"/>
      <c r="J349" s="65"/>
      <c r="K349" s="65"/>
      <c r="L349" s="65"/>
      <c r="M349" s="65"/>
      <c r="N349" s="63" t="s">
        <v>287</v>
      </c>
      <c r="O349" s="23">
        <v>303</v>
      </c>
      <c r="P349" s="24">
        <v>8</v>
      </c>
      <c r="Q349" s="24">
        <v>1</v>
      </c>
      <c r="R349" s="45" t="s">
        <v>290</v>
      </c>
      <c r="S349" s="23"/>
      <c r="T349" s="39">
        <f>T350</f>
        <v>10</v>
      </c>
    </row>
    <row r="350" spans="1:20" ht="33.6" customHeight="1" x14ac:dyDescent="0.3">
      <c r="A350" s="65"/>
      <c r="B350" s="65"/>
      <c r="C350" s="65"/>
      <c r="D350" s="65"/>
      <c r="E350" s="65"/>
      <c r="F350" s="65"/>
      <c r="G350" s="65"/>
      <c r="H350" s="65"/>
      <c r="I350" s="65"/>
      <c r="J350" s="65"/>
      <c r="K350" s="65"/>
      <c r="L350" s="65"/>
      <c r="M350" s="65"/>
      <c r="N350" s="63" t="s">
        <v>288</v>
      </c>
      <c r="O350" s="23">
        <v>303</v>
      </c>
      <c r="P350" s="24">
        <v>8</v>
      </c>
      <c r="Q350" s="24">
        <v>1</v>
      </c>
      <c r="R350" s="45" t="s">
        <v>290</v>
      </c>
      <c r="S350" s="23">
        <v>600</v>
      </c>
      <c r="T350" s="39">
        <v>10</v>
      </c>
    </row>
    <row r="351" spans="1:20" ht="34.5" customHeight="1" x14ac:dyDescent="0.3">
      <c r="A351" s="67" t="s">
        <v>39</v>
      </c>
      <c r="B351" s="67"/>
      <c r="C351" s="67"/>
      <c r="D351" s="67"/>
      <c r="E351" s="67"/>
      <c r="F351" s="67"/>
      <c r="G351" s="67"/>
      <c r="H351" s="67"/>
      <c r="I351" s="67"/>
      <c r="J351" s="67"/>
      <c r="K351" s="67"/>
      <c r="L351" s="67"/>
      <c r="M351" s="67"/>
      <c r="N351" s="67"/>
      <c r="O351" s="20">
        <v>303</v>
      </c>
      <c r="P351" s="21">
        <v>8</v>
      </c>
      <c r="Q351" s="21">
        <v>4</v>
      </c>
      <c r="R351" s="22">
        <v>0</v>
      </c>
      <c r="S351" s="20">
        <v>0</v>
      </c>
      <c r="T351" s="40">
        <f>T352</f>
        <v>255</v>
      </c>
    </row>
    <row r="352" spans="1:20" ht="65.25" customHeight="1" x14ac:dyDescent="0.3">
      <c r="A352" s="67" t="s">
        <v>17</v>
      </c>
      <c r="B352" s="67"/>
      <c r="C352" s="67"/>
      <c r="D352" s="67"/>
      <c r="E352" s="67"/>
      <c r="F352" s="67"/>
      <c r="G352" s="67"/>
      <c r="H352" s="67"/>
      <c r="I352" s="67"/>
      <c r="J352" s="67"/>
      <c r="K352" s="67"/>
      <c r="L352" s="67"/>
      <c r="M352" s="67"/>
      <c r="N352" s="67"/>
      <c r="O352" s="20">
        <v>303</v>
      </c>
      <c r="P352" s="21">
        <v>8</v>
      </c>
      <c r="Q352" s="21">
        <v>4</v>
      </c>
      <c r="R352" s="22" t="s">
        <v>16</v>
      </c>
      <c r="S352" s="20" t="s">
        <v>0</v>
      </c>
      <c r="T352" s="40">
        <f>T353</f>
        <v>255</v>
      </c>
    </row>
    <row r="353" spans="1:20" ht="81" customHeight="1" x14ac:dyDescent="0.3">
      <c r="A353" s="66" t="s">
        <v>184</v>
      </c>
      <c r="B353" s="66"/>
      <c r="C353" s="66"/>
      <c r="D353" s="66"/>
      <c r="E353" s="66"/>
      <c r="F353" s="66"/>
      <c r="G353" s="66"/>
      <c r="H353" s="66"/>
      <c r="I353" s="66"/>
      <c r="J353" s="66"/>
      <c r="K353" s="66"/>
      <c r="L353" s="66"/>
      <c r="M353" s="66"/>
      <c r="N353" s="66"/>
      <c r="O353" s="23">
        <v>303</v>
      </c>
      <c r="P353" s="24">
        <v>8</v>
      </c>
      <c r="Q353" s="24">
        <v>4</v>
      </c>
      <c r="R353" s="25" t="s">
        <v>38</v>
      </c>
      <c r="S353" s="23" t="s">
        <v>0</v>
      </c>
      <c r="T353" s="39">
        <f>T354</f>
        <v>255</v>
      </c>
    </row>
    <row r="354" spans="1:20" ht="85.5" customHeight="1" x14ac:dyDescent="0.3">
      <c r="A354" s="66" t="s">
        <v>188</v>
      </c>
      <c r="B354" s="66"/>
      <c r="C354" s="66"/>
      <c r="D354" s="66"/>
      <c r="E354" s="66"/>
      <c r="F354" s="66"/>
      <c r="G354" s="66"/>
      <c r="H354" s="66"/>
      <c r="I354" s="66"/>
      <c r="J354" s="66"/>
      <c r="K354" s="66"/>
      <c r="L354" s="66"/>
      <c r="M354" s="66"/>
      <c r="N354" s="66"/>
      <c r="O354" s="23">
        <v>303</v>
      </c>
      <c r="P354" s="24">
        <v>8</v>
      </c>
      <c r="Q354" s="24">
        <v>4</v>
      </c>
      <c r="R354" s="25" t="s">
        <v>37</v>
      </c>
      <c r="S354" s="23" t="s">
        <v>0</v>
      </c>
      <c r="T354" s="39">
        <f>T355</f>
        <v>255</v>
      </c>
    </row>
    <row r="355" spans="1:20" ht="36.75" customHeight="1" x14ac:dyDescent="0.3">
      <c r="A355" s="66" t="s">
        <v>14</v>
      </c>
      <c r="B355" s="66"/>
      <c r="C355" s="66"/>
      <c r="D355" s="66"/>
      <c r="E355" s="66"/>
      <c r="F355" s="66"/>
      <c r="G355" s="66"/>
      <c r="H355" s="66"/>
      <c r="I355" s="66"/>
      <c r="J355" s="66"/>
      <c r="K355" s="66"/>
      <c r="L355" s="66"/>
      <c r="M355" s="66"/>
      <c r="N355" s="66"/>
      <c r="O355" s="23">
        <v>303</v>
      </c>
      <c r="P355" s="24">
        <v>8</v>
      </c>
      <c r="Q355" s="24">
        <v>4</v>
      </c>
      <c r="R355" s="25" t="s">
        <v>37</v>
      </c>
      <c r="S355" s="23" t="s">
        <v>12</v>
      </c>
      <c r="T355" s="39">
        <v>255</v>
      </c>
    </row>
    <row r="356" spans="1:20" ht="18" customHeight="1" x14ac:dyDescent="0.3">
      <c r="A356" s="67" t="s">
        <v>36</v>
      </c>
      <c r="B356" s="67"/>
      <c r="C356" s="67"/>
      <c r="D356" s="67"/>
      <c r="E356" s="67"/>
      <c r="F356" s="67"/>
      <c r="G356" s="67"/>
      <c r="H356" s="67"/>
      <c r="I356" s="67"/>
      <c r="J356" s="67"/>
      <c r="K356" s="67"/>
      <c r="L356" s="67"/>
      <c r="M356" s="67"/>
      <c r="N356" s="67"/>
      <c r="O356" s="20">
        <v>303</v>
      </c>
      <c r="P356" s="21">
        <v>10</v>
      </c>
      <c r="Q356" s="21">
        <v>0</v>
      </c>
      <c r="R356" s="22">
        <v>0</v>
      </c>
      <c r="S356" s="20">
        <v>0</v>
      </c>
      <c r="T356" s="40">
        <f>T357+T362+T370</f>
        <v>1178.3</v>
      </c>
    </row>
    <row r="357" spans="1:20" ht="18" customHeight="1" x14ac:dyDescent="0.3">
      <c r="A357" s="67" t="s">
        <v>35</v>
      </c>
      <c r="B357" s="67"/>
      <c r="C357" s="67"/>
      <c r="D357" s="67"/>
      <c r="E357" s="67"/>
      <c r="F357" s="67"/>
      <c r="G357" s="67"/>
      <c r="H357" s="67"/>
      <c r="I357" s="67"/>
      <c r="J357" s="67"/>
      <c r="K357" s="67"/>
      <c r="L357" s="67"/>
      <c r="M357" s="67"/>
      <c r="N357" s="67"/>
      <c r="O357" s="20">
        <v>303</v>
      </c>
      <c r="P357" s="21">
        <v>10</v>
      </c>
      <c r="Q357" s="21">
        <v>1</v>
      </c>
      <c r="R357" s="22">
        <v>0</v>
      </c>
      <c r="S357" s="20">
        <v>0</v>
      </c>
      <c r="T357" s="40">
        <f>T358</f>
        <v>68.400000000000006</v>
      </c>
    </row>
    <row r="358" spans="1:20" ht="21" customHeight="1" x14ac:dyDescent="0.3">
      <c r="A358" s="66" t="s">
        <v>34</v>
      </c>
      <c r="B358" s="66"/>
      <c r="C358" s="66"/>
      <c r="D358" s="66"/>
      <c r="E358" s="66"/>
      <c r="F358" s="66"/>
      <c r="G358" s="66"/>
      <c r="H358" s="66"/>
      <c r="I358" s="66"/>
      <c r="J358" s="66"/>
      <c r="K358" s="66"/>
      <c r="L358" s="66"/>
      <c r="M358" s="66"/>
      <c r="N358" s="66"/>
      <c r="O358" s="23">
        <v>303</v>
      </c>
      <c r="P358" s="24">
        <v>10</v>
      </c>
      <c r="Q358" s="24">
        <v>1</v>
      </c>
      <c r="R358" s="25" t="s">
        <v>33</v>
      </c>
      <c r="S358" s="23" t="s">
        <v>0</v>
      </c>
      <c r="T358" s="39">
        <f>T359</f>
        <v>68.400000000000006</v>
      </c>
    </row>
    <row r="359" spans="1:20" ht="18" customHeight="1" x14ac:dyDescent="0.3">
      <c r="A359" s="66" t="s">
        <v>32</v>
      </c>
      <c r="B359" s="66"/>
      <c r="C359" s="66"/>
      <c r="D359" s="66"/>
      <c r="E359" s="66"/>
      <c r="F359" s="66"/>
      <c r="G359" s="66"/>
      <c r="H359" s="66"/>
      <c r="I359" s="66"/>
      <c r="J359" s="66"/>
      <c r="K359" s="66"/>
      <c r="L359" s="66"/>
      <c r="M359" s="66"/>
      <c r="N359" s="66"/>
      <c r="O359" s="23">
        <v>303</v>
      </c>
      <c r="P359" s="24">
        <v>10</v>
      </c>
      <c r="Q359" s="24">
        <v>1</v>
      </c>
      <c r="R359" s="25" t="s">
        <v>31</v>
      </c>
      <c r="S359" s="23" t="s">
        <v>0</v>
      </c>
      <c r="T359" s="39">
        <f>T360</f>
        <v>68.400000000000006</v>
      </c>
    </row>
    <row r="360" spans="1:20" ht="18.75" customHeight="1" x14ac:dyDescent="0.3">
      <c r="A360" s="66" t="s">
        <v>30</v>
      </c>
      <c r="B360" s="66"/>
      <c r="C360" s="66"/>
      <c r="D360" s="66"/>
      <c r="E360" s="66"/>
      <c r="F360" s="66"/>
      <c r="G360" s="66"/>
      <c r="H360" s="66"/>
      <c r="I360" s="66"/>
      <c r="J360" s="66"/>
      <c r="K360" s="66"/>
      <c r="L360" s="66"/>
      <c r="M360" s="66"/>
      <c r="N360" s="66"/>
      <c r="O360" s="23">
        <v>303</v>
      </c>
      <c r="P360" s="24">
        <v>10</v>
      </c>
      <c r="Q360" s="24">
        <v>1</v>
      </c>
      <c r="R360" s="25" t="s">
        <v>29</v>
      </c>
      <c r="S360" s="23" t="s">
        <v>0</v>
      </c>
      <c r="T360" s="39">
        <f>T361</f>
        <v>68.400000000000006</v>
      </c>
    </row>
    <row r="361" spans="1:20" ht="22.5" customHeight="1" x14ac:dyDescent="0.3">
      <c r="A361" s="66" t="s">
        <v>27</v>
      </c>
      <c r="B361" s="66"/>
      <c r="C361" s="66"/>
      <c r="D361" s="66"/>
      <c r="E361" s="66"/>
      <c r="F361" s="66"/>
      <c r="G361" s="66"/>
      <c r="H361" s="66"/>
      <c r="I361" s="66"/>
      <c r="J361" s="66"/>
      <c r="K361" s="66"/>
      <c r="L361" s="66"/>
      <c r="M361" s="66"/>
      <c r="N361" s="66"/>
      <c r="O361" s="23">
        <v>303</v>
      </c>
      <c r="P361" s="24">
        <v>10</v>
      </c>
      <c r="Q361" s="24">
        <v>1</v>
      </c>
      <c r="R361" s="25" t="s">
        <v>29</v>
      </c>
      <c r="S361" s="23" t="s">
        <v>26</v>
      </c>
      <c r="T361" s="39">
        <v>68.400000000000006</v>
      </c>
    </row>
    <row r="362" spans="1:20" ht="21" customHeight="1" x14ac:dyDescent="0.3">
      <c r="A362" s="67" t="s">
        <v>28</v>
      </c>
      <c r="B362" s="67"/>
      <c r="C362" s="67"/>
      <c r="D362" s="67"/>
      <c r="E362" s="67"/>
      <c r="F362" s="67"/>
      <c r="G362" s="67"/>
      <c r="H362" s="67"/>
      <c r="I362" s="67"/>
      <c r="J362" s="67"/>
      <c r="K362" s="67"/>
      <c r="L362" s="67"/>
      <c r="M362" s="67"/>
      <c r="N362" s="67"/>
      <c r="O362" s="20">
        <v>303</v>
      </c>
      <c r="P362" s="21">
        <v>10</v>
      </c>
      <c r="Q362" s="21">
        <v>3</v>
      </c>
      <c r="R362" s="22">
        <v>0</v>
      </c>
      <c r="S362" s="20">
        <v>0</v>
      </c>
      <c r="T362" s="40">
        <f>T363+T366</f>
        <v>1106.3999999999999</v>
      </c>
    </row>
    <row r="363" spans="1:20" ht="48" customHeight="1" x14ac:dyDescent="0.3">
      <c r="A363" s="32"/>
      <c r="B363" s="32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82" t="s">
        <v>283</v>
      </c>
      <c r="O363" s="20">
        <v>303</v>
      </c>
      <c r="P363" s="24">
        <v>10</v>
      </c>
      <c r="Q363" s="24">
        <v>3</v>
      </c>
      <c r="R363" s="29">
        <v>5200000000</v>
      </c>
      <c r="S363" s="23"/>
      <c r="T363" s="40">
        <f>T364</f>
        <v>1105.3</v>
      </c>
    </row>
    <row r="364" spans="1:20" ht="97.8" customHeight="1" x14ac:dyDescent="0.3">
      <c r="A364" s="32"/>
      <c r="B364" s="32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63" t="s">
        <v>284</v>
      </c>
      <c r="O364" s="23">
        <v>303</v>
      </c>
      <c r="P364" s="24">
        <v>10</v>
      </c>
      <c r="Q364" s="24">
        <v>3</v>
      </c>
      <c r="R364" s="29" t="s">
        <v>285</v>
      </c>
      <c r="S364" s="23"/>
      <c r="T364" s="39">
        <f>T365</f>
        <v>1105.3</v>
      </c>
    </row>
    <row r="365" spans="1:20" ht="19.5" customHeight="1" x14ac:dyDescent="0.3">
      <c r="A365" s="65"/>
      <c r="B365" s="65"/>
      <c r="C365" s="65"/>
      <c r="D365" s="65"/>
      <c r="E365" s="65"/>
      <c r="F365" s="65"/>
      <c r="G365" s="65"/>
      <c r="H365" s="65"/>
      <c r="I365" s="65"/>
      <c r="J365" s="65"/>
      <c r="K365" s="65"/>
      <c r="L365" s="65"/>
      <c r="M365" s="65"/>
      <c r="N365" s="63" t="s">
        <v>27</v>
      </c>
      <c r="O365" s="23">
        <v>303</v>
      </c>
      <c r="P365" s="24">
        <v>10</v>
      </c>
      <c r="Q365" s="24">
        <v>3</v>
      </c>
      <c r="R365" s="29" t="s">
        <v>285</v>
      </c>
      <c r="S365" s="23">
        <v>300</v>
      </c>
      <c r="T365" s="39">
        <v>1105.3</v>
      </c>
    </row>
    <row r="366" spans="1:20" ht="38.4" customHeight="1" x14ac:dyDescent="0.3">
      <c r="A366" s="59"/>
      <c r="B366" s="59"/>
      <c r="C366" s="59"/>
      <c r="D366" s="59"/>
      <c r="E366" s="59"/>
      <c r="F366" s="59"/>
      <c r="G366" s="59"/>
      <c r="H366" s="59"/>
      <c r="I366" s="59"/>
      <c r="J366" s="59"/>
      <c r="K366" s="59"/>
      <c r="L366" s="59"/>
      <c r="M366" s="59"/>
      <c r="N366" s="58" t="s">
        <v>247</v>
      </c>
      <c r="O366" s="20">
        <v>303</v>
      </c>
      <c r="P366" s="21">
        <v>10</v>
      </c>
      <c r="Q366" s="21">
        <v>3</v>
      </c>
      <c r="R366" s="30">
        <v>7100000000</v>
      </c>
      <c r="S366" s="20"/>
      <c r="T366" s="40">
        <f>T367</f>
        <v>1.1000000000000001</v>
      </c>
    </row>
    <row r="367" spans="1:20" ht="63.6" customHeight="1" x14ac:dyDescent="0.3">
      <c r="A367" s="59"/>
      <c r="B367" s="59"/>
      <c r="C367" s="59"/>
      <c r="D367" s="59"/>
      <c r="E367" s="59"/>
      <c r="F367" s="59"/>
      <c r="G367" s="59"/>
      <c r="H367" s="59"/>
      <c r="I367" s="59"/>
      <c r="J367" s="59"/>
      <c r="K367" s="59"/>
      <c r="L367" s="59"/>
      <c r="M367" s="59"/>
      <c r="N367" s="58" t="s">
        <v>248</v>
      </c>
      <c r="O367" s="20">
        <v>303</v>
      </c>
      <c r="P367" s="21">
        <v>10</v>
      </c>
      <c r="Q367" s="21">
        <v>3</v>
      </c>
      <c r="R367" s="30">
        <v>7110000000</v>
      </c>
      <c r="S367" s="20"/>
      <c r="T367" s="40">
        <f>T368</f>
        <v>1.1000000000000001</v>
      </c>
    </row>
    <row r="368" spans="1:20" ht="82.2" customHeight="1" x14ac:dyDescent="0.3">
      <c r="A368" s="59"/>
      <c r="B368" s="59"/>
      <c r="C368" s="59"/>
      <c r="D368" s="59"/>
      <c r="E368" s="59"/>
      <c r="F368" s="59"/>
      <c r="G368" s="59"/>
      <c r="H368" s="59"/>
      <c r="I368" s="59"/>
      <c r="J368" s="59"/>
      <c r="K368" s="59"/>
      <c r="L368" s="59"/>
      <c r="M368" s="59"/>
      <c r="N368" s="59" t="s">
        <v>249</v>
      </c>
      <c r="O368" s="23">
        <v>303</v>
      </c>
      <c r="P368" s="24">
        <v>10</v>
      </c>
      <c r="Q368" s="24">
        <v>3</v>
      </c>
      <c r="R368" s="29">
        <v>7110051760</v>
      </c>
      <c r="S368" s="23"/>
      <c r="T368" s="39">
        <f>T369</f>
        <v>1.1000000000000001</v>
      </c>
    </row>
    <row r="369" spans="1:20" ht="18.600000000000001" customHeight="1" x14ac:dyDescent="0.3">
      <c r="A369" s="59"/>
      <c r="B369" s="59"/>
      <c r="C369" s="59"/>
      <c r="D369" s="59"/>
      <c r="E369" s="59"/>
      <c r="F369" s="59"/>
      <c r="G369" s="59"/>
      <c r="H369" s="59"/>
      <c r="I369" s="59"/>
      <c r="J369" s="59"/>
      <c r="K369" s="59"/>
      <c r="L369" s="59"/>
      <c r="M369" s="59"/>
      <c r="N369" s="59" t="s">
        <v>27</v>
      </c>
      <c r="O369" s="23">
        <v>303</v>
      </c>
      <c r="P369" s="24">
        <v>10</v>
      </c>
      <c r="Q369" s="24">
        <v>3</v>
      </c>
      <c r="R369" s="29">
        <v>7110051760</v>
      </c>
      <c r="S369" s="23">
        <v>300</v>
      </c>
      <c r="T369" s="39">
        <v>1.1000000000000001</v>
      </c>
    </row>
    <row r="370" spans="1:20" ht="18" customHeight="1" x14ac:dyDescent="0.3">
      <c r="A370" s="67" t="s">
        <v>25</v>
      </c>
      <c r="B370" s="67"/>
      <c r="C370" s="67"/>
      <c r="D370" s="67"/>
      <c r="E370" s="67"/>
      <c r="F370" s="67"/>
      <c r="G370" s="67"/>
      <c r="H370" s="67"/>
      <c r="I370" s="67"/>
      <c r="J370" s="67"/>
      <c r="K370" s="67"/>
      <c r="L370" s="67"/>
      <c r="M370" s="67"/>
      <c r="N370" s="67"/>
      <c r="O370" s="20">
        <v>303</v>
      </c>
      <c r="P370" s="21">
        <v>10</v>
      </c>
      <c r="Q370" s="21">
        <v>6</v>
      </c>
      <c r="R370" s="22">
        <v>0</v>
      </c>
      <c r="S370" s="20">
        <v>0</v>
      </c>
      <c r="T370" s="40">
        <f>T371</f>
        <v>3.5</v>
      </c>
    </row>
    <row r="371" spans="1:20" ht="67.5" customHeight="1" x14ac:dyDescent="0.3">
      <c r="A371" s="66" t="s">
        <v>24</v>
      </c>
      <c r="B371" s="66"/>
      <c r="C371" s="66"/>
      <c r="D371" s="66"/>
      <c r="E371" s="66"/>
      <c r="F371" s="66"/>
      <c r="G371" s="66"/>
      <c r="H371" s="66"/>
      <c r="I371" s="66"/>
      <c r="J371" s="66"/>
      <c r="K371" s="66"/>
      <c r="L371" s="66"/>
      <c r="M371" s="66"/>
      <c r="N371" s="66"/>
      <c r="O371" s="23">
        <v>303</v>
      </c>
      <c r="P371" s="24">
        <v>10</v>
      </c>
      <c r="Q371" s="24">
        <v>6</v>
      </c>
      <c r="R371" s="25" t="s">
        <v>23</v>
      </c>
      <c r="S371" s="23" t="s">
        <v>0</v>
      </c>
      <c r="T371" s="39">
        <f>T372</f>
        <v>3.5</v>
      </c>
    </row>
    <row r="372" spans="1:20" ht="33" customHeight="1" x14ac:dyDescent="0.3">
      <c r="A372" s="66" t="s">
        <v>22</v>
      </c>
      <c r="B372" s="66"/>
      <c r="C372" s="66"/>
      <c r="D372" s="66"/>
      <c r="E372" s="66"/>
      <c r="F372" s="66"/>
      <c r="G372" s="66"/>
      <c r="H372" s="66"/>
      <c r="I372" s="66"/>
      <c r="J372" s="66"/>
      <c r="K372" s="66"/>
      <c r="L372" s="66"/>
      <c r="M372" s="66"/>
      <c r="N372" s="66"/>
      <c r="O372" s="23">
        <v>303</v>
      </c>
      <c r="P372" s="24">
        <v>10</v>
      </c>
      <c r="Q372" s="24">
        <v>6</v>
      </c>
      <c r="R372" s="25" t="s">
        <v>21</v>
      </c>
      <c r="S372" s="23" t="s">
        <v>0</v>
      </c>
      <c r="T372" s="39">
        <f>T373</f>
        <v>3.5</v>
      </c>
    </row>
    <row r="373" spans="1:20" ht="70.5" customHeight="1" x14ac:dyDescent="0.3">
      <c r="A373" s="66" t="s">
        <v>189</v>
      </c>
      <c r="B373" s="66"/>
      <c r="C373" s="66"/>
      <c r="D373" s="66"/>
      <c r="E373" s="66"/>
      <c r="F373" s="66"/>
      <c r="G373" s="66"/>
      <c r="H373" s="66"/>
      <c r="I373" s="66"/>
      <c r="J373" s="66"/>
      <c r="K373" s="66"/>
      <c r="L373" s="66"/>
      <c r="M373" s="66"/>
      <c r="N373" s="66"/>
      <c r="O373" s="23">
        <v>303</v>
      </c>
      <c r="P373" s="24">
        <v>10</v>
      </c>
      <c r="Q373" s="24">
        <v>6</v>
      </c>
      <c r="R373" s="25" t="s">
        <v>20</v>
      </c>
      <c r="S373" s="23" t="s">
        <v>0</v>
      </c>
      <c r="T373" s="39">
        <f>T374</f>
        <v>3.5</v>
      </c>
    </row>
    <row r="374" spans="1:20" ht="33.75" customHeight="1" x14ac:dyDescent="0.3">
      <c r="A374" s="66" t="s">
        <v>14</v>
      </c>
      <c r="B374" s="66"/>
      <c r="C374" s="66"/>
      <c r="D374" s="66"/>
      <c r="E374" s="66"/>
      <c r="F374" s="66"/>
      <c r="G374" s="66"/>
      <c r="H374" s="66"/>
      <c r="I374" s="66"/>
      <c r="J374" s="66"/>
      <c r="K374" s="66"/>
      <c r="L374" s="66"/>
      <c r="M374" s="66"/>
      <c r="N374" s="66"/>
      <c r="O374" s="23">
        <v>303</v>
      </c>
      <c r="P374" s="24">
        <v>10</v>
      </c>
      <c r="Q374" s="24">
        <v>6</v>
      </c>
      <c r="R374" s="25" t="s">
        <v>20</v>
      </c>
      <c r="S374" s="23" t="s">
        <v>12</v>
      </c>
      <c r="T374" s="39">
        <v>3.5</v>
      </c>
    </row>
    <row r="375" spans="1:20" ht="18.75" customHeight="1" x14ac:dyDescent="0.3">
      <c r="A375" s="67" t="s">
        <v>19</v>
      </c>
      <c r="B375" s="67"/>
      <c r="C375" s="67"/>
      <c r="D375" s="67"/>
      <c r="E375" s="67"/>
      <c r="F375" s="67"/>
      <c r="G375" s="67"/>
      <c r="H375" s="67"/>
      <c r="I375" s="67"/>
      <c r="J375" s="67"/>
      <c r="K375" s="67"/>
      <c r="L375" s="67"/>
      <c r="M375" s="67"/>
      <c r="N375" s="67"/>
      <c r="O375" s="20">
        <v>303</v>
      </c>
      <c r="P375" s="21">
        <v>11</v>
      </c>
      <c r="Q375" s="21">
        <v>0</v>
      </c>
      <c r="R375" s="22">
        <v>0</v>
      </c>
      <c r="S375" s="20">
        <v>0</v>
      </c>
      <c r="T375" s="40">
        <f>T376</f>
        <v>120</v>
      </c>
    </row>
    <row r="376" spans="1:20" ht="21.75" customHeight="1" x14ac:dyDescent="0.3">
      <c r="A376" s="67" t="s">
        <v>18</v>
      </c>
      <c r="B376" s="67"/>
      <c r="C376" s="67"/>
      <c r="D376" s="67"/>
      <c r="E376" s="67"/>
      <c r="F376" s="67"/>
      <c r="G376" s="67"/>
      <c r="H376" s="67"/>
      <c r="I376" s="67"/>
      <c r="J376" s="67"/>
      <c r="K376" s="67"/>
      <c r="L376" s="67"/>
      <c r="M376" s="67"/>
      <c r="N376" s="67"/>
      <c r="O376" s="20">
        <v>303</v>
      </c>
      <c r="P376" s="21">
        <v>11</v>
      </c>
      <c r="Q376" s="21">
        <v>1</v>
      </c>
      <c r="R376" s="22">
        <v>0</v>
      </c>
      <c r="S376" s="20">
        <v>0</v>
      </c>
      <c r="T376" s="40">
        <f>T377</f>
        <v>120</v>
      </c>
    </row>
    <row r="377" spans="1:20" ht="54.75" customHeight="1" x14ac:dyDescent="0.3">
      <c r="A377" s="66" t="s">
        <v>17</v>
      </c>
      <c r="B377" s="66"/>
      <c r="C377" s="66"/>
      <c r="D377" s="66"/>
      <c r="E377" s="66"/>
      <c r="F377" s="66"/>
      <c r="G377" s="66"/>
      <c r="H377" s="66"/>
      <c r="I377" s="66"/>
      <c r="J377" s="66"/>
      <c r="K377" s="66"/>
      <c r="L377" s="66"/>
      <c r="M377" s="66"/>
      <c r="N377" s="66"/>
      <c r="O377" s="23">
        <v>303</v>
      </c>
      <c r="P377" s="24">
        <v>11</v>
      </c>
      <c r="Q377" s="24">
        <v>1</v>
      </c>
      <c r="R377" s="25" t="s">
        <v>16</v>
      </c>
      <c r="S377" s="23" t="s">
        <v>0</v>
      </c>
      <c r="T377" s="39">
        <f>T378</f>
        <v>120</v>
      </c>
    </row>
    <row r="378" spans="1:20" ht="81" customHeight="1" x14ac:dyDescent="0.3">
      <c r="A378" s="66" t="s">
        <v>190</v>
      </c>
      <c r="B378" s="66"/>
      <c r="C378" s="66"/>
      <c r="D378" s="66"/>
      <c r="E378" s="66"/>
      <c r="F378" s="66"/>
      <c r="G378" s="66"/>
      <c r="H378" s="66"/>
      <c r="I378" s="66"/>
      <c r="J378" s="66"/>
      <c r="K378" s="66"/>
      <c r="L378" s="66"/>
      <c r="M378" s="66"/>
      <c r="N378" s="66"/>
      <c r="O378" s="23">
        <v>303</v>
      </c>
      <c r="P378" s="24">
        <v>11</v>
      </c>
      <c r="Q378" s="24">
        <v>1</v>
      </c>
      <c r="R378" s="25" t="s">
        <v>15</v>
      </c>
      <c r="S378" s="23" t="s">
        <v>0</v>
      </c>
      <c r="T378" s="39">
        <f>T379</f>
        <v>120</v>
      </c>
    </row>
    <row r="379" spans="1:20" ht="83.25" customHeight="1" x14ac:dyDescent="0.3">
      <c r="A379" s="66" t="s">
        <v>191</v>
      </c>
      <c r="B379" s="66"/>
      <c r="C379" s="66"/>
      <c r="D379" s="66"/>
      <c r="E379" s="66"/>
      <c r="F379" s="66"/>
      <c r="G379" s="66"/>
      <c r="H379" s="66"/>
      <c r="I379" s="66"/>
      <c r="J379" s="66"/>
      <c r="K379" s="66"/>
      <c r="L379" s="66"/>
      <c r="M379" s="66"/>
      <c r="N379" s="66"/>
      <c r="O379" s="23">
        <v>303</v>
      </c>
      <c r="P379" s="24">
        <v>11</v>
      </c>
      <c r="Q379" s="24">
        <v>1</v>
      </c>
      <c r="R379" s="25" t="s">
        <v>13</v>
      </c>
      <c r="S379" s="23" t="s">
        <v>0</v>
      </c>
      <c r="T379" s="39">
        <f>T380</f>
        <v>120</v>
      </c>
    </row>
    <row r="380" spans="1:20" ht="35.25" customHeight="1" x14ac:dyDescent="0.3">
      <c r="A380" s="66" t="s">
        <v>14</v>
      </c>
      <c r="B380" s="66"/>
      <c r="C380" s="66"/>
      <c r="D380" s="66"/>
      <c r="E380" s="66"/>
      <c r="F380" s="66"/>
      <c r="G380" s="66"/>
      <c r="H380" s="66"/>
      <c r="I380" s="66"/>
      <c r="J380" s="66"/>
      <c r="K380" s="66"/>
      <c r="L380" s="66"/>
      <c r="M380" s="66"/>
      <c r="N380" s="66"/>
      <c r="O380" s="23">
        <v>303</v>
      </c>
      <c r="P380" s="24">
        <v>11</v>
      </c>
      <c r="Q380" s="24">
        <v>1</v>
      </c>
      <c r="R380" s="25" t="s">
        <v>13</v>
      </c>
      <c r="S380" s="23" t="s">
        <v>12</v>
      </c>
      <c r="T380" s="39">
        <v>120</v>
      </c>
    </row>
    <row r="381" spans="1:20" ht="17.25" customHeight="1" x14ac:dyDescent="0.3">
      <c r="A381" s="67" t="s">
        <v>11</v>
      </c>
      <c r="B381" s="67"/>
      <c r="C381" s="67"/>
      <c r="D381" s="67"/>
      <c r="E381" s="67"/>
      <c r="F381" s="67"/>
      <c r="G381" s="67"/>
      <c r="H381" s="67"/>
      <c r="I381" s="67"/>
      <c r="J381" s="67"/>
      <c r="K381" s="67"/>
      <c r="L381" s="67"/>
      <c r="M381" s="67"/>
      <c r="N381" s="67"/>
      <c r="O381" s="20">
        <v>303</v>
      </c>
      <c r="P381" s="21">
        <v>12</v>
      </c>
      <c r="Q381" s="21">
        <v>0</v>
      </c>
      <c r="R381" s="22">
        <v>0</v>
      </c>
      <c r="S381" s="20">
        <v>0</v>
      </c>
      <c r="T381" s="40">
        <f>T382</f>
        <v>470</v>
      </c>
    </row>
    <row r="382" spans="1:20" ht="19.5" customHeight="1" x14ac:dyDescent="0.3">
      <c r="A382" s="67" t="s">
        <v>10</v>
      </c>
      <c r="B382" s="67"/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20">
        <v>303</v>
      </c>
      <c r="P382" s="21">
        <v>12</v>
      </c>
      <c r="Q382" s="21">
        <v>2</v>
      </c>
      <c r="R382" s="22">
        <v>0</v>
      </c>
      <c r="S382" s="20">
        <v>0</v>
      </c>
      <c r="T382" s="40">
        <f>T383</f>
        <v>470</v>
      </c>
    </row>
    <row r="383" spans="1:20" ht="32.25" customHeight="1" x14ac:dyDescent="0.3">
      <c r="A383" s="66" t="s">
        <v>9</v>
      </c>
      <c r="B383" s="66"/>
      <c r="C383" s="66"/>
      <c r="D383" s="66"/>
      <c r="E383" s="66"/>
      <c r="F383" s="66"/>
      <c r="G383" s="66"/>
      <c r="H383" s="66"/>
      <c r="I383" s="66"/>
      <c r="J383" s="66"/>
      <c r="K383" s="66"/>
      <c r="L383" s="66"/>
      <c r="M383" s="66"/>
      <c r="N383" s="66"/>
      <c r="O383" s="23">
        <v>303</v>
      </c>
      <c r="P383" s="24">
        <v>12</v>
      </c>
      <c r="Q383" s="24">
        <v>2</v>
      </c>
      <c r="R383" s="25" t="s">
        <v>8</v>
      </c>
      <c r="S383" s="23" t="s">
        <v>0</v>
      </c>
      <c r="T383" s="39">
        <f>T384</f>
        <v>470</v>
      </c>
    </row>
    <row r="384" spans="1:20" ht="36.75" customHeight="1" x14ac:dyDescent="0.3">
      <c r="A384" s="66" t="s">
        <v>7</v>
      </c>
      <c r="B384" s="66"/>
      <c r="C384" s="66"/>
      <c r="D384" s="66"/>
      <c r="E384" s="66"/>
      <c r="F384" s="66"/>
      <c r="G384" s="66"/>
      <c r="H384" s="66"/>
      <c r="I384" s="66"/>
      <c r="J384" s="66"/>
      <c r="K384" s="66"/>
      <c r="L384" s="66"/>
      <c r="M384" s="66"/>
      <c r="N384" s="66"/>
      <c r="O384" s="23">
        <v>303</v>
      </c>
      <c r="P384" s="24">
        <v>12</v>
      </c>
      <c r="Q384" s="24">
        <v>2</v>
      </c>
      <c r="R384" s="25" t="s">
        <v>6</v>
      </c>
      <c r="S384" s="23" t="s">
        <v>0</v>
      </c>
      <c r="T384" s="39">
        <f>T385</f>
        <v>470</v>
      </c>
    </row>
    <row r="385" spans="1:20" ht="19.5" customHeight="1" x14ac:dyDescent="0.3">
      <c r="A385" s="66" t="s">
        <v>5</v>
      </c>
      <c r="B385" s="66"/>
      <c r="C385" s="66"/>
      <c r="D385" s="66"/>
      <c r="E385" s="66"/>
      <c r="F385" s="66"/>
      <c r="G385" s="66"/>
      <c r="H385" s="66"/>
      <c r="I385" s="66"/>
      <c r="J385" s="66"/>
      <c r="K385" s="66"/>
      <c r="L385" s="66"/>
      <c r="M385" s="66"/>
      <c r="N385" s="66"/>
      <c r="O385" s="23">
        <v>303</v>
      </c>
      <c r="P385" s="24">
        <v>12</v>
      </c>
      <c r="Q385" s="24">
        <v>2</v>
      </c>
      <c r="R385" s="25" t="s">
        <v>2</v>
      </c>
      <c r="S385" s="23" t="s">
        <v>0</v>
      </c>
      <c r="T385" s="39">
        <f>T386+T387</f>
        <v>470</v>
      </c>
    </row>
    <row r="386" spans="1:20" ht="31.2" customHeight="1" x14ac:dyDescent="0.3">
      <c r="A386" s="56"/>
      <c r="B386" s="56"/>
      <c r="C386" s="56"/>
      <c r="D386" s="56"/>
      <c r="E386" s="56"/>
      <c r="F386" s="56"/>
      <c r="G386" s="56"/>
      <c r="H386" s="56"/>
      <c r="I386" s="56"/>
      <c r="J386" s="56"/>
      <c r="K386" s="56"/>
      <c r="L386" s="56"/>
      <c r="M386" s="56"/>
      <c r="N386" s="56" t="s">
        <v>14</v>
      </c>
      <c r="O386" s="23">
        <v>303</v>
      </c>
      <c r="P386" s="24">
        <v>12</v>
      </c>
      <c r="Q386" s="24">
        <v>2</v>
      </c>
      <c r="R386" s="25" t="s">
        <v>2</v>
      </c>
      <c r="S386" s="23">
        <v>200</v>
      </c>
      <c r="T386" s="39">
        <v>220</v>
      </c>
    </row>
    <row r="387" spans="1:20" ht="36" customHeight="1" x14ac:dyDescent="0.3">
      <c r="A387" s="66" t="s">
        <v>4</v>
      </c>
      <c r="B387" s="66"/>
      <c r="C387" s="66"/>
      <c r="D387" s="66"/>
      <c r="E387" s="66"/>
      <c r="F387" s="66"/>
      <c r="G387" s="66"/>
      <c r="H387" s="66"/>
      <c r="I387" s="66"/>
      <c r="J387" s="66"/>
      <c r="K387" s="66"/>
      <c r="L387" s="66"/>
      <c r="M387" s="66"/>
      <c r="N387" s="66"/>
      <c r="O387" s="23">
        <v>303</v>
      </c>
      <c r="P387" s="24">
        <v>12</v>
      </c>
      <c r="Q387" s="24">
        <v>2</v>
      </c>
      <c r="R387" s="25" t="s">
        <v>2</v>
      </c>
      <c r="S387" s="23" t="s">
        <v>3</v>
      </c>
      <c r="T387" s="39">
        <v>250</v>
      </c>
    </row>
    <row r="388" spans="1:20" ht="409.6" hidden="1" customHeight="1" x14ac:dyDescent="0.3">
      <c r="A388" s="28"/>
      <c r="B388" s="28"/>
      <c r="C388" s="28"/>
      <c r="D388" s="28"/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6">
        <v>303</v>
      </c>
      <c r="P388" s="26">
        <v>12</v>
      </c>
      <c r="Q388" s="26">
        <v>2</v>
      </c>
      <c r="R388" s="26" t="s">
        <v>2</v>
      </c>
      <c r="S388" s="26" t="s">
        <v>1</v>
      </c>
      <c r="T388" s="39"/>
    </row>
    <row r="389" spans="1:20" ht="21" customHeight="1" x14ac:dyDescent="0.3">
      <c r="A389" s="28"/>
      <c r="B389" s="28"/>
      <c r="C389" s="28"/>
      <c r="D389" s="28"/>
      <c r="E389" s="28"/>
      <c r="F389" s="28"/>
      <c r="G389" s="28"/>
      <c r="H389" s="28"/>
      <c r="I389" s="28"/>
      <c r="J389" s="28"/>
      <c r="K389" s="28"/>
      <c r="L389" s="28"/>
      <c r="M389" s="28"/>
      <c r="N389" s="50" t="s">
        <v>215</v>
      </c>
      <c r="O389" s="2"/>
      <c r="P389" s="2"/>
      <c r="Q389" s="2"/>
      <c r="R389" s="2"/>
      <c r="S389" s="2"/>
      <c r="T389" s="40">
        <f>T13+T146+T217+T228</f>
        <v>203305.4</v>
      </c>
    </row>
    <row r="390" spans="1:20" ht="12.75" customHeight="1" x14ac:dyDescent="0.3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7"/>
      <c r="P390" s="7"/>
      <c r="Q390" s="7"/>
      <c r="R390" s="7"/>
      <c r="S390" s="7"/>
      <c r="T390" s="7"/>
    </row>
  </sheetData>
  <mergeCells count="257">
    <mergeCell ref="A357:N357"/>
    <mergeCell ref="A387:N387"/>
    <mergeCell ref="A374:N374"/>
    <mergeCell ref="A380:N380"/>
    <mergeCell ref="A385:N385"/>
    <mergeCell ref="A373:N373"/>
    <mergeCell ref="A384:N384"/>
    <mergeCell ref="A379:N379"/>
    <mergeCell ref="A370:N370"/>
    <mergeCell ref="A376:N376"/>
    <mergeCell ref="A382:N382"/>
    <mergeCell ref="A377:N377"/>
    <mergeCell ref="A383:N383"/>
    <mergeCell ref="A375:N375"/>
    <mergeCell ref="A381:N381"/>
    <mergeCell ref="A372:N372"/>
    <mergeCell ref="A371:N371"/>
    <mergeCell ref="A378:N378"/>
    <mergeCell ref="A361:N361"/>
    <mergeCell ref="A216:N216"/>
    <mergeCell ref="A223:N223"/>
    <mergeCell ref="A222:N222"/>
    <mergeCell ref="A211:N211"/>
    <mergeCell ref="A112:N112"/>
    <mergeCell ref="A119:N119"/>
    <mergeCell ref="A99:N99"/>
    <mergeCell ref="A110:N110"/>
    <mergeCell ref="A95:N95"/>
    <mergeCell ref="A121:N121"/>
    <mergeCell ref="A125:N125"/>
    <mergeCell ref="A104:N104"/>
    <mergeCell ref="A105:N105"/>
    <mergeCell ref="A103:N103"/>
    <mergeCell ref="A98:N98"/>
    <mergeCell ref="A197:N197"/>
    <mergeCell ref="A203:N203"/>
    <mergeCell ref="A218:N218"/>
    <mergeCell ref="A219:N219"/>
    <mergeCell ref="A118:N118"/>
    <mergeCell ref="A102:N102"/>
    <mergeCell ref="A107:N107"/>
    <mergeCell ref="A135:N135"/>
    <mergeCell ref="A132:N132"/>
    <mergeCell ref="R3:T3"/>
    <mergeCell ref="N7:T7"/>
    <mergeCell ref="A191:N191"/>
    <mergeCell ref="A173:N173"/>
    <mergeCell ref="A179:N179"/>
    <mergeCell ref="A174:N174"/>
    <mergeCell ref="A77:N77"/>
    <mergeCell ref="A78:N78"/>
    <mergeCell ref="A55:N55"/>
    <mergeCell ref="A56:N56"/>
    <mergeCell ref="A58:N58"/>
    <mergeCell ref="A57:N57"/>
    <mergeCell ref="A48:N48"/>
    <mergeCell ref="A50:N50"/>
    <mergeCell ref="A47:N47"/>
    <mergeCell ref="A17:N17"/>
    <mergeCell ref="A23:N23"/>
    <mergeCell ref="A46:N46"/>
    <mergeCell ref="A51:N51"/>
    <mergeCell ref="A49:N49"/>
    <mergeCell ref="A76:N76"/>
    <mergeCell ref="A183:N183"/>
    <mergeCell ref="A60:N60"/>
    <mergeCell ref="A59:N59"/>
    <mergeCell ref="A313:N313"/>
    <mergeCell ref="A310:N310"/>
    <mergeCell ref="A311:N311"/>
    <mergeCell ref="A333:N333"/>
    <mergeCell ref="A309:N309"/>
    <mergeCell ref="A276:N276"/>
    <mergeCell ref="A299:N299"/>
    <mergeCell ref="A332:N332"/>
    <mergeCell ref="A312:N312"/>
    <mergeCell ref="A303:N303"/>
    <mergeCell ref="A297:N297"/>
    <mergeCell ref="A301:N301"/>
    <mergeCell ref="A308:N308"/>
    <mergeCell ref="A287:N287"/>
    <mergeCell ref="A293:N293"/>
    <mergeCell ref="A307:N307"/>
    <mergeCell ref="A298:N298"/>
    <mergeCell ref="A306:N306"/>
    <mergeCell ref="A300:N300"/>
    <mergeCell ref="A304:N304"/>
    <mergeCell ref="A289:N289"/>
    <mergeCell ref="A233:N233"/>
    <mergeCell ref="A234:N234"/>
    <mergeCell ref="A220:N220"/>
    <mergeCell ref="A257:N257"/>
    <mergeCell ref="A237:N237"/>
    <mergeCell ref="A238:N238"/>
    <mergeCell ref="A236:N236"/>
    <mergeCell ref="A284:N284"/>
    <mergeCell ref="A256:N256"/>
    <mergeCell ref="A254:N254"/>
    <mergeCell ref="A260:N260"/>
    <mergeCell ref="A261:N261"/>
    <mergeCell ref="A229:N229"/>
    <mergeCell ref="A258:N258"/>
    <mergeCell ref="A235:N235"/>
    <mergeCell ref="A189:N189"/>
    <mergeCell ref="A153:N153"/>
    <mergeCell ref="A149:N149"/>
    <mergeCell ref="A138:N138"/>
    <mergeCell ref="A139:N139"/>
    <mergeCell ref="A160:N160"/>
    <mergeCell ref="A151:N151"/>
    <mergeCell ref="A155:N155"/>
    <mergeCell ref="A165:N165"/>
    <mergeCell ref="A177:N177"/>
    <mergeCell ref="A168:N168"/>
    <mergeCell ref="A182:N182"/>
    <mergeCell ref="A176:N176"/>
    <mergeCell ref="A163:N163"/>
    <mergeCell ref="A148:N148"/>
    <mergeCell ref="A156:N156"/>
    <mergeCell ref="A157:N157"/>
    <mergeCell ref="A150:N150"/>
    <mergeCell ref="A158:N158"/>
    <mergeCell ref="A169:N169"/>
    <mergeCell ref="A204:N204"/>
    <mergeCell ref="A210:N210"/>
    <mergeCell ref="A214:N214"/>
    <mergeCell ref="A215:N215"/>
    <mergeCell ref="A277:N277"/>
    <mergeCell ref="A275:N275"/>
    <mergeCell ref="A285:N285"/>
    <mergeCell ref="A288:N288"/>
    <mergeCell ref="A286:N286"/>
    <mergeCell ref="A283:N283"/>
    <mergeCell ref="A278:N278"/>
    <mergeCell ref="A282:N282"/>
    <mergeCell ref="A205:N205"/>
    <mergeCell ref="A206:N206"/>
    <mergeCell ref="A209:N209"/>
    <mergeCell ref="A207:N207"/>
    <mergeCell ref="A239:N239"/>
    <mergeCell ref="A259:N259"/>
    <mergeCell ref="A224:N224"/>
    <mergeCell ref="A265:N265"/>
    <mergeCell ref="A264:N264"/>
    <mergeCell ref="A274:N274"/>
    <mergeCell ref="A273:N273"/>
    <mergeCell ref="A255:N255"/>
    <mergeCell ref="A16:N16"/>
    <mergeCell ref="A45:N45"/>
    <mergeCell ref="A24:N24"/>
    <mergeCell ref="A18:N18"/>
    <mergeCell ref="A33:N33"/>
    <mergeCell ref="A32:N32"/>
    <mergeCell ref="A34:N34"/>
    <mergeCell ref="A35:N35"/>
    <mergeCell ref="A26:N26"/>
    <mergeCell ref="A21:N21"/>
    <mergeCell ref="A19:N19"/>
    <mergeCell ref="A25:N25"/>
    <mergeCell ref="A27:N27"/>
    <mergeCell ref="A44:N44"/>
    <mergeCell ref="A14:N14"/>
    <mergeCell ref="A338:N338"/>
    <mergeCell ref="A337:N337"/>
    <mergeCell ref="A22:N22"/>
    <mergeCell ref="A94:N94"/>
    <mergeCell ref="A89:N89"/>
    <mergeCell ref="A96:N96"/>
    <mergeCell ref="A130:N130"/>
    <mergeCell ref="A129:N129"/>
    <mergeCell ref="A133:N133"/>
    <mergeCell ref="A136:N136"/>
    <mergeCell ref="A137:N137"/>
    <mergeCell ref="A75:N75"/>
    <mergeCell ref="A54:N54"/>
    <mergeCell ref="A66:N66"/>
    <mergeCell ref="A317:N317"/>
    <mergeCell ref="A302:N302"/>
    <mergeCell ref="A305:N305"/>
    <mergeCell ref="A231:N231"/>
    <mergeCell ref="A232:N232"/>
    <mergeCell ref="A212:N212"/>
    <mergeCell ref="A221:N221"/>
    <mergeCell ref="A213:N213"/>
    <mergeCell ref="A228:N228"/>
    <mergeCell ref="A352:N352"/>
    <mergeCell ref="A358:N358"/>
    <mergeCell ref="A341:N341"/>
    <mergeCell ref="A339:N339"/>
    <mergeCell ref="A340:N340"/>
    <mergeCell ref="A342:N342"/>
    <mergeCell ref="A362:N362"/>
    <mergeCell ref="A323:N323"/>
    <mergeCell ref="A331:N331"/>
    <mergeCell ref="A336:N336"/>
    <mergeCell ref="A330:N330"/>
    <mergeCell ref="A351:N351"/>
    <mergeCell ref="A356:N356"/>
    <mergeCell ref="A359:N359"/>
    <mergeCell ref="A354:N354"/>
    <mergeCell ref="A325:N325"/>
    <mergeCell ref="A326:N326"/>
    <mergeCell ref="A334:N334"/>
    <mergeCell ref="A327:N327"/>
    <mergeCell ref="A343:N343"/>
    <mergeCell ref="A324:N324"/>
    <mergeCell ref="A355:N355"/>
    <mergeCell ref="A353:N353"/>
    <mergeCell ref="A360:N360"/>
    <mergeCell ref="A13:N13"/>
    <mergeCell ref="A146:N146"/>
    <mergeCell ref="A217:N217"/>
    <mergeCell ref="A20:N20"/>
    <mergeCell ref="A147:N147"/>
    <mergeCell ref="A128:N128"/>
    <mergeCell ref="A172:N172"/>
    <mergeCell ref="A170:N170"/>
    <mergeCell ref="A171:N171"/>
    <mergeCell ref="A178:N178"/>
    <mergeCell ref="A186:N186"/>
    <mergeCell ref="A180:N180"/>
    <mergeCell ref="A175:N175"/>
    <mergeCell ref="A208:N208"/>
    <mergeCell ref="A127:N127"/>
    <mergeCell ref="A131:N131"/>
    <mergeCell ref="A187:N187"/>
    <mergeCell ref="A181:N181"/>
    <mergeCell ref="A194:N194"/>
    <mergeCell ref="A162:N162"/>
    <mergeCell ref="A166:N166"/>
    <mergeCell ref="A167:N167"/>
    <mergeCell ref="A161:N161"/>
    <mergeCell ref="A15:N15"/>
    <mergeCell ref="A193:N193"/>
    <mergeCell ref="A195:N195"/>
    <mergeCell ref="A196:N196"/>
    <mergeCell ref="A192:N192"/>
    <mergeCell ref="A188:N188"/>
    <mergeCell ref="A65:N65"/>
    <mergeCell ref="A67:N67"/>
    <mergeCell ref="A61:N61"/>
    <mergeCell ref="A62:N62"/>
    <mergeCell ref="A88:N88"/>
    <mergeCell ref="A117:N117"/>
    <mergeCell ref="A134:N134"/>
    <mergeCell ref="A108:N108"/>
    <mergeCell ref="A109:N109"/>
    <mergeCell ref="A101:N101"/>
    <mergeCell ref="A120:N120"/>
    <mergeCell ref="A126:N126"/>
    <mergeCell ref="A97:N97"/>
    <mergeCell ref="A106:N106"/>
    <mergeCell ref="A83:N83"/>
    <mergeCell ref="A190:N190"/>
    <mergeCell ref="A159:N159"/>
    <mergeCell ref="A164:N164"/>
    <mergeCell ref="A152:N152"/>
  </mergeCells>
  <pageMargins left="0.19685039370078741" right="0.19685039370078741" top="0.39370078740157483" bottom="0.39370078740157483" header="0.19685039370078741" footer="0.19685039370078741"/>
  <pageSetup paperSize="9" scale="90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Бюджет_5</vt:lpstr>
      <vt:lpstr>Бюджет_5!Заголовки_для_печати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 Windows</cp:lastModifiedBy>
  <cp:lastPrinted>2019-11-11T11:45:26Z</cp:lastPrinted>
  <dcterms:created xsi:type="dcterms:W3CDTF">2016-10-28T05:21:07Z</dcterms:created>
  <dcterms:modified xsi:type="dcterms:W3CDTF">2019-12-19T10:09:17Z</dcterms:modified>
</cp:coreProperties>
</file>